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2" windowHeight="12816" activeTab="0"/>
  </bookViews>
  <sheets>
    <sheet name="C0701" sheetId="1" r:id="rId1"/>
    <sheet name="C0702" sheetId="2" r:id="rId2"/>
    <sheet name="C0703" sheetId="3" r:id="rId3"/>
    <sheet name="C0704" sheetId="4" r:id="rId4"/>
    <sheet name="C0705" sheetId="5" r:id="rId5"/>
    <sheet name="C0706" sheetId="6" r:id="rId6"/>
    <sheet name="C0707" sheetId="7" r:id="rId7"/>
    <sheet name="C0708" sheetId="8" r:id="rId8"/>
    <sheet name="C0709" sheetId="9" r:id="rId9"/>
    <sheet name="C0710" sheetId="10" r:id="rId10"/>
    <sheet name="C0711" sheetId="11" r:id="rId11"/>
    <sheet name="C0712" sheetId="12" r:id="rId12"/>
    <sheet name="C0713" sheetId="13" r:id="rId13"/>
    <sheet name="C0714" sheetId="14" r:id="rId14"/>
    <sheet name="C0715" sheetId="15" r:id="rId15"/>
    <sheet name="C0716" sheetId="16" r:id="rId16"/>
    <sheet name="C0717" sheetId="17" r:id="rId17"/>
  </sheets>
  <definedNames>
    <definedName name="DatumOdeslani1" hidden="1">'C0701'!$C$2</definedName>
    <definedName name="DatumOdeslani10" hidden="1">'C0710'!$C$2</definedName>
    <definedName name="DatumOdeslani11" hidden="1">'C0711'!$C$2</definedName>
    <definedName name="DatumOdeslani12" hidden="1">'C0712'!$C$2</definedName>
    <definedName name="DatumOdeslani13" hidden="1">'C0713'!$C$2</definedName>
    <definedName name="DatumOdeslani14" hidden="1">'C0714'!$C$2</definedName>
    <definedName name="DatumOdeslani15" hidden="1">'C0715'!$C$2</definedName>
    <definedName name="DatumOdeslani16" hidden="1">'C0716'!$C$2</definedName>
    <definedName name="DatumOdeslani17" hidden="1">'C0717'!$C$2</definedName>
    <definedName name="DatumOdeslani2" hidden="1">'C0702'!$C$2</definedName>
    <definedName name="DatumOdeslani3" hidden="1">'C0703'!$C$2</definedName>
    <definedName name="DatumOdeslani4" hidden="1">'C0704'!$C$2</definedName>
    <definedName name="DatumOdeslani5" hidden="1">'C0705'!$C$2</definedName>
    <definedName name="DatumOdeslani6" hidden="1">'C0706'!$C$2</definedName>
    <definedName name="DatumOdeslani7" hidden="1">'C0707'!$C$2</definedName>
    <definedName name="DatumOdeslani8" hidden="1">'C0708'!$C$2</definedName>
    <definedName name="DatumOdeslani9" hidden="1">'C0709'!$C$2</definedName>
    <definedName name="DatumVytVystup1" hidden="1">'C0701'!$C$2</definedName>
    <definedName name="DatumVytVystup10" hidden="1">'C0710'!$C$2</definedName>
    <definedName name="DatumVytVystup11" hidden="1">'C0711'!$C$2</definedName>
    <definedName name="DatumVytVystup12" hidden="1">'C0712'!$C$2</definedName>
    <definedName name="DatumVytVystup13" hidden="1">'C0713'!$C$2</definedName>
    <definedName name="DatumVytVystup14" hidden="1">'C0714'!$C$2</definedName>
    <definedName name="DatumVytVystup15" hidden="1">'C0715'!$C$2</definedName>
    <definedName name="DatumVytVystup16" hidden="1">'C0716'!$C$2</definedName>
    <definedName name="DatumVytVystup17" hidden="1">'C0717'!$C$2</definedName>
    <definedName name="DatumVytVystup2" hidden="1">'C0702'!$C$2</definedName>
    <definedName name="DatumVytVystup3" hidden="1">'C0703'!$C$2</definedName>
    <definedName name="DatumVytVystup4" hidden="1">'C0704'!$C$2</definedName>
    <definedName name="DatumVytVystup5" hidden="1">'C0705'!$C$2</definedName>
    <definedName name="DatumVytVystup6" hidden="1">'C0706'!$C$2</definedName>
    <definedName name="DatumVytVystup7" hidden="1">'C0707'!$C$2</definedName>
    <definedName name="DatumVytVystup8" hidden="1">'C0708'!$C$2</definedName>
    <definedName name="DatumVytVystup9" hidden="1">'C0709'!$C$2</definedName>
    <definedName name="ObdobiKumulativu1" hidden="1">'C0701'!$C$2</definedName>
    <definedName name="ObdobiKumulativu10" hidden="1">'C0710'!$C$2</definedName>
    <definedName name="ObdobiKumulativu11" hidden="1">'C0711'!$C$2</definedName>
    <definedName name="ObdobiKumulativu12" hidden="1">'C0712'!$C$2</definedName>
    <definedName name="ObdobiKumulativu13" hidden="1">'C0713'!$C$2</definedName>
    <definedName name="ObdobiKumulativu14" hidden="1">'C0714'!$C$2</definedName>
    <definedName name="ObdobiKumulativu15" hidden="1">'C0715'!$C$2</definedName>
    <definedName name="ObdobiKumulativu16" hidden="1">'C0716'!$C$2</definedName>
    <definedName name="ObdobiKumulativu17" hidden="1">'C0717'!$C$2</definedName>
    <definedName name="ObdobiKumulativu2" hidden="1">'C0702'!$C$2</definedName>
    <definedName name="ObdobiKumulativu3" hidden="1">'C0703'!$C$2</definedName>
    <definedName name="ObdobiKumulativu4" hidden="1">'C0704'!$C$2</definedName>
    <definedName name="ObdobiKumulativu5" hidden="1">'C0705'!$C$2</definedName>
    <definedName name="ObdobiKumulativu6" hidden="1">'C0706'!$C$2</definedName>
    <definedName name="ObdobiKumulativu7" hidden="1">'C0707'!$C$2</definedName>
    <definedName name="ObdobiKumulativu8" hidden="1">'C0708'!$C$2</definedName>
    <definedName name="ObdobiKumulativu9" hidden="1">'C0709'!$C$2</definedName>
    <definedName name="REFBAN1" hidden="1">'C0701'!$D$13:$H$13</definedName>
    <definedName name="REFBAN10" hidden="1">'C0710'!$D$12</definedName>
    <definedName name="REFBAN11" hidden="1">'C0711'!$D$12</definedName>
    <definedName name="REFBAN12" hidden="1">'C0712'!$D$12</definedName>
    <definedName name="REFBAN13" hidden="1">'C0713'!$D$12</definedName>
    <definedName name="REFBAN14" hidden="1">'C0714'!$D$12</definedName>
    <definedName name="REFBAN15" hidden="1">'C0715'!$D$12</definedName>
    <definedName name="REFBAN16" hidden="1">'C0716'!$D$12</definedName>
    <definedName name="REFBAN17" hidden="1">'C0717'!$D$12</definedName>
    <definedName name="REFBAN2" hidden="1">'C0702'!$D$12</definedName>
    <definedName name="REFBAN3" hidden="1">'C0703'!$D$12</definedName>
    <definedName name="REFBAN4" hidden="1">'C0704'!$D$12</definedName>
    <definedName name="REFBAN5" hidden="1">'C0705'!$D$12</definedName>
    <definedName name="REFBAN6" hidden="1">'C0706'!$D$12</definedName>
    <definedName name="REFBAN7" hidden="1">'C0707'!$D$12</definedName>
    <definedName name="REFBAN8" hidden="1">'C0708'!$D$12</definedName>
    <definedName name="REFBAN9" hidden="1">'C0709'!$D$12</definedName>
    <definedName name="REFNAZBAN1" hidden="1">'C0701'!$D$10:$I$10</definedName>
    <definedName name="REFNAZBAN10" hidden="1">'C0710'!$D$9:$H$9</definedName>
    <definedName name="REFNAZBAN11" hidden="1">'C0711'!$D$9:$H$9</definedName>
    <definedName name="REFNAZBAN12" hidden="1">'C0712'!$D$9:$H$9</definedName>
    <definedName name="REFNAZBAN13" hidden="1">'C0713'!$D$9:$H$9</definedName>
    <definedName name="REFNAZBAN14" hidden="1">'C0714'!$D$9:$H$9</definedName>
    <definedName name="REFNAZBAN15" hidden="1">'C0715'!$D$9:$H$9</definedName>
    <definedName name="REFNAZBAN16" hidden="1">'C0716'!$D$9:$H$9</definedName>
    <definedName name="REFNAZBAN17" hidden="1">'C0717'!$D$9:$H$9</definedName>
    <definedName name="REFNAZBAN2" hidden="1">'C0702'!$D$9:$H$9</definedName>
    <definedName name="REFNAZBAN3" hidden="1">'C0703'!$D$10:$H$10</definedName>
    <definedName name="REFNAZBAN4" hidden="1">'C0704'!$D$9:$H$9</definedName>
    <definedName name="REFNAZBAN5" hidden="1">'C0705'!$D$9:$H$9</definedName>
    <definedName name="REFNAZBAN6" hidden="1">'C0706'!$D$9:$H$9</definedName>
    <definedName name="REFNAZBAN7" hidden="1">'C0707'!$D$9:$H$9</definedName>
    <definedName name="REFNAZBAN8" hidden="1">'C0708'!$D$9:$H$9</definedName>
    <definedName name="REFNAZBAN9" hidden="1">'C0709'!$D$9:$H$9</definedName>
    <definedName name="REFOBD1" hidden="1">'C0701'!$C$10</definedName>
    <definedName name="REFOBD10" hidden="1">'C0710'!$L$12</definedName>
    <definedName name="REFOBD11" hidden="1">'C0711'!$L$12</definedName>
    <definedName name="REFOBD12" hidden="1">'C0712'!$L$12</definedName>
    <definedName name="REFOBD13" hidden="1">'C0713'!$L$12</definedName>
    <definedName name="REFOBD14" hidden="1">'C0714'!$L$12</definedName>
    <definedName name="REFOBD15" hidden="1">'C0715'!$L$12</definedName>
    <definedName name="REFOBD16" hidden="1">'C0716'!$L$12</definedName>
    <definedName name="REFOBD17" hidden="1">'C0717'!$L$12</definedName>
    <definedName name="REFOBD2" hidden="1">'C0702'!$M$12</definedName>
    <definedName name="REFOBD3" hidden="1">'C0703'!$L$12</definedName>
    <definedName name="REFOBD4" hidden="1">'C0704'!$L$12</definedName>
    <definedName name="REFOBD5" hidden="1">'C0705'!$L$12</definedName>
    <definedName name="REFOBD6" hidden="1">'C0706'!$L$12</definedName>
    <definedName name="REFOBD7" hidden="1">'C0707'!$L$12</definedName>
    <definedName name="REFOBD8" hidden="1">'C0708'!$L$12</definedName>
    <definedName name="REFOBD9" hidden="1">'C0709'!$L$12</definedName>
  </definedNames>
  <calcPr fullCalcOnLoad="1"/>
</workbook>
</file>

<file path=xl/sharedStrings.xml><?xml version="1.0" encoding="utf-8"?>
<sst xmlns="http://schemas.openxmlformats.org/spreadsheetml/2006/main" count="5013" uniqueCount="1144">
  <si>
    <t>Expozície v stave zlyhania, na ktoré sa uplatňuje riziková váha 150 %</t>
  </si>
  <si>
    <t>JSIA-9H4DW3</t>
  </si>
  <si>
    <t>VST</t>
  </si>
  <si>
    <t>Expozície zabezpečené hypotékami na nehnuteľný majetok určený na bývanie</t>
  </si>
  <si>
    <t>JSIA-9H4DW2</t>
  </si>
  <si>
    <t>Expozície v stave zlyhania, na ktoré sa uplatňuje riziková váha 100 %</t>
  </si>
  <si>
    <t>JSIA-9H4DVZ</t>
  </si>
  <si>
    <t>Expozície zabezpečené hypotékami na nehnuteľný majetok určený na podnikanie</t>
  </si>
  <si>
    <t>JSIA-9H4DVY</t>
  </si>
  <si>
    <t>DOPLŇUJÚCE POLOŽKY</t>
  </si>
  <si>
    <t>TXT</t>
  </si>
  <si>
    <t>Iné rizikové váhy</t>
  </si>
  <si>
    <t>JSIA-9H4DVX</t>
  </si>
  <si>
    <t>1 250 %</t>
  </si>
  <si>
    <t>JSIA-9H4DVW</t>
  </si>
  <si>
    <t>JSIA-9H4DVV</t>
  </si>
  <si>
    <t>JSIA-9H4DVU</t>
  </si>
  <si>
    <t>JSIA-9H4DVT</t>
  </si>
  <si>
    <t>JSIA-9H4DVS</t>
  </si>
  <si>
    <t>JSIA-9H4DVR</t>
  </si>
  <si>
    <t>JSIA-9H4DVQ</t>
  </si>
  <si>
    <t>JSIA-9H4DVP</t>
  </si>
  <si>
    <t>JSIA-9H4DVN</t>
  </si>
  <si>
    <t>JSIA-9H4DVM</t>
  </si>
  <si>
    <t>JSIA-9H4DVL</t>
  </si>
  <si>
    <t>JSIA-9H4DVK</t>
  </si>
  <si>
    <t>JSIA-9H4DVJ</t>
  </si>
  <si>
    <t>JSIA-9H4DVH</t>
  </si>
  <si>
    <t>ROZČLENENIE CELKOVÝCH EXPOZÍCIÍ PODĽA RIZIKOVÝCH VÁH:</t>
  </si>
  <si>
    <t>Zo vzájomného krížového započítavania produktov</t>
  </si>
  <si>
    <t>JSIA-9H4DVG</t>
  </si>
  <si>
    <t>z čoho: centrálne zúčtované prostredníctvom kvalifikovanej CCP</t>
  </si>
  <si>
    <t>JSIA-9H4DVF</t>
  </si>
  <si>
    <t>Deriváty a transakcie s dlhou dobou vyrovnania</t>
  </si>
  <si>
    <t>JSIA-9H4DVE</t>
  </si>
  <si>
    <t>JSIA-9H4DVD</t>
  </si>
  <si>
    <t xml:space="preserve">Transakcie spočívajúce vo financovaní cenných papierov </t>
  </si>
  <si>
    <t>JSIA-9H4DVC</t>
  </si>
  <si>
    <t>090</t>
  </si>
  <si>
    <t>Podsúvahové expozície vystavené kreditnému riziku</t>
  </si>
  <si>
    <t>JSIA-9H4DVB</t>
  </si>
  <si>
    <t>080</t>
  </si>
  <si>
    <t xml:space="preserve">Súvahové expozície vystavené kreditnému riziku </t>
  </si>
  <si>
    <t>JSIA-9H4DVA</t>
  </si>
  <si>
    <t>070</t>
  </si>
  <si>
    <t>ROZČLENENIE CELKOVÝCH EXPOZÍCIÍ PODĽA DRUHOV EXPOZÍCIÍ :</t>
  </si>
  <si>
    <t>z čoho: expozície v rámci štandardizovaného prístupu s predchádzajúcim povolením postupne uplatňovať IRB</t>
  </si>
  <si>
    <t>JSIA-9H4DV9</t>
  </si>
  <si>
    <t>060</t>
  </si>
  <si>
    <t>z čoho: expozície v trvalom čiastočnom používaní štandardizovaného prístupu</t>
  </si>
  <si>
    <t>JSIA-9H4DV8</t>
  </si>
  <si>
    <t>050</t>
  </si>
  <si>
    <t>z čoho: zabezpečené hypotékami na nehnuteľný majetok – určený na bývanie</t>
  </si>
  <si>
    <t>JSIA-9H4DV7</t>
  </si>
  <si>
    <t>040</t>
  </si>
  <si>
    <t xml:space="preserve">z čoho: MSP, na ktoré sa uplatňuje koeficient na podporu MSP </t>
  </si>
  <si>
    <t>JSIA-9H4DV6</t>
  </si>
  <si>
    <t>030</t>
  </si>
  <si>
    <t>z čoho: MSP</t>
  </si>
  <si>
    <t>JSIA-9H4DV5</t>
  </si>
  <si>
    <t>020</t>
  </si>
  <si>
    <t>CELKOVÉ EXPOZÍCIE</t>
  </si>
  <si>
    <t>JSIA-9H4DV4</t>
  </si>
  <si>
    <t>010</t>
  </si>
  <si>
    <t>240</t>
  </si>
  <si>
    <t>230</t>
  </si>
  <si>
    <t>210</t>
  </si>
  <si>
    <t>200</t>
  </si>
  <si>
    <t>190</t>
  </si>
  <si>
    <t>180</t>
  </si>
  <si>
    <t>170</t>
  </si>
  <si>
    <t>160</t>
  </si>
  <si>
    <t>150</t>
  </si>
  <si>
    <t>140</t>
  </si>
  <si>
    <t>130</t>
  </si>
  <si>
    <t>120</t>
  </si>
  <si>
    <t>110</t>
  </si>
  <si>
    <t>100</t>
  </si>
  <si>
    <t>Z ČOHO: VYPLÝVAJÚCA Z KREDITNÉHO RIZIKA PROTISTRANY</t>
  </si>
  <si>
    <t xml:space="preserve">Z ČOHO: ÚPRAVA Z DÔVODU VOLATILITY A ÚPRAVA Z DÔVODU SPLATNOSTI </t>
  </si>
  <si>
    <t>CELKOVÉ KLADNÉ TOKY (+)</t>
  </si>
  <si>
    <t>(-) CELKOVÉ ZÁPORNÉ PEŇAŽNÉ TOKY</t>
  </si>
  <si>
    <t>(-) INÉ FINANCOVANÉ ZABEZPEČENIE</t>
  </si>
  <si>
    <t>(-) FINANČNÝ KOLATERÁL: JEDNODUCHÁ METÓDA</t>
  </si>
  <si>
    <t>(-) KREDITNÉ DERIVÁTY</t>
  </si>
  <si>
    <t>(-) ZÁRUKY</t>
  </si>
  <si>
    <t>Z ČOHO:  S RATINGOVÝM HODNOTENÍM ODVODENÝM OD ÚSTREDNEJ VLÁDY</t>
  </si>
  <si>
    <t>Z ČOHO:  S RATINGOVÝM HODNOTENÍM NOMINOVANEJ ECAI</t>
  </si>
  <si>
    <t>(-) FINANČNÝ KOLATERÁL: UPRAVENÁ HODNOTA (Cvam)</t>
  </si>
  <si>
    <t xml:space="preserve">ÚPRAVA EXPOZÍCIE Z DÔVODU VOLATILITY </t>
  </si>
  <si>
    <t>SUBSTITÚCIA EXPOZÍCIE NA ZÁKLADE ZMIERŇOVANIA KREDITNÉHO RIZIKA</t>
  </si>
  <si>
    <t>FINANCOVANÉ ZABEZPEČENIE</t>
  </si>
  <si>
    <t>NEFINANCOVANÉ ZABEZPEČENIE: UPRAVENÉ HODNOTY (Ga)</t>
  </si>
  <si>
    <t>Z ČOHO: VYPLÝVAJÚCA Z PRÍSPEVKOV DO FONDU PRE PRÍPAD ZLYHANIA</t>
  </si>
  <si>
    <t>HODNOTA RIZIKOVO VÁŽENÝCH EXPOZÍCIÍ PO UPLATNENÍ KOEFICIENTU NA PODPORU MSP</t>
  </si>
  <si>
    <t>HODNOTA RIZIKOVO VÁŽENÝCH EXPOZÍCIÍ PRED UPLATNENÍM KOEFICIENTU NA PODPORU MSP</t>
  </si>
  <si>
    <t xml:space="preserve">HODNOTA EXPOZÍCIE </t>
  </si>
  <si>
    <t>ROZČLENENIE PLNE UPRAVENEJ EXPOZÍCIE PODSÚVAHOVÝCH POLOŽIEK PODĽA KONVERZNÝCH FAKTOROV</t>
  </si>
  <si>
    <t>PLNE UPRAVENÁ HODNOTA EXPOZÍCIE (E*)</t>
  </si>
  <si>
    <t xml:space="preserve">POSTUPY NA ZMIERŇOVANIE KREDITNÉHO RIZIKA OVPLYVŇUJÚCE HODNOTU EXPOZÍCIE: FINANCOVANÉ ZABEZPEČENIE. SÚHRNNÁ METÓDA NAKLADANIA S FINANČNÝM KOLATERÁLOM </t>
  </si>
  <si>
    <t>ČISTÁ EXPOZÍCIA PO ÚČINKOCH SUBSTITÚCIE CRM PRED KONVERZNÝMI FAKTORMI</t>
  </si>
  <si>
    <t>POSTUPY NA ZMIERŇOVANIE KREDITNÉHO RIZIKA (CRM) S ÚČINKAMI SUBSTITÚCIE NA EXPOZÍCIU</t>
  </si>
  <si>
    <t>EXPOZÍCIA PO ODPOČÍTANÍ ÚPRAV OCENENIA A REZERV</t>
  </si>
  <si>
    <t>(-) ÚPRAVY OCENENIA A REZERVY SÚVISIACE S PÔVODNOU EXPOZÍCIOU</t>
  </si>
  <si>
    <t>PÔVODNÁ EXPOZÍCIA PRED KONVERZÝMI FAKTORMI</t>
  </si>
  <si>
    <t>Spolu</t>
  </si>
  <si>
    <t>Trieda expozície SA</t>
  </si>
  <si>
    <t xml:space="preserve">C 07.00- KREDITNÉ RIZIKO A KREDITNÉ RIZIKO PROTISTRANY A BEZODPLATNÉ DODANIA : ŠTANDARDIZOVANÝ PRÍSTUP KU KAPITÁLOVÝM POŽIADAVKAM (CR SA) </t>
  </si>
  <si>
    <t>JSIA-9H4DV3</t>
  </si>
  <si>
    <t>JSIA-9H4DV2</t>
  </si>
  <si>
    <t>JSIA-9H4DUZ</t>
  </si>
  <si>
    <t>JSIA-9H4DUY</t>
  </si>
  <si>
    <t>JSIA-9H4DUX</t>
  </si>
  <si>
    <t>JSIA-9H4DUW</t>
  </si>
  <si>
    <t>JSIA-9H4DUV</t>
  </si>
  <si>
    <t>JSIA-9H4DUU</t>
  </si>
  <si>
    <t>JSIA-9H4DUT</t>
  </si>
  <si>
    <t>JSIA-9H4DUS</t>
  </si>
  <si>
    <t>JSIA-9H4DUR</t>
  </si>
  <si>
    <t>JSIA-9H4DUQ</t>
  </si>
  <si>
    <t>JSIA-9H4DUP</t>
  </si>
  <si>
    <t>JSIA-9H4DUN</t>
  </si>
  <si>
    <t>JSIA-9H4DUM</t>
  </si>
  <si>
    <t>JSIA-9H4DUL</t>
  </si>
  <si>
    <t>JSIA-9H4DUK</t>
  </si>
  <si>
    <t>JSIA-9H4DUJ</t>
  </si>
  <si>
    <t>JSIA-9H4DUH</t>
  </si>
  <si>
    <t>JSIA-9H4DUG</t>
  </si>
  <si>
    <t>JSIA-9H4DUF</t>
  </si>
  <si>
    <t>JSIA-9H4DUE</t>
  </si>
  <si>
    <t>JSIA-9H4DUD</t>
  </si>
  <si>
    <t>JSIA-9H4DUC</t>
  </si>
  <si>
    <t>JSIA-9H4DUB</t>
  </si>
  <si>
    <t>IID</t>
  </si>
  <si>
    <t>c</t>
  </si>
  <si>
    <t>b</t>
  </si>
  <si>
    <t>a</t>
  </si>
  <si>
    <t>CSL</t>
  </si>
  <si>
    <t>ROZČLENENIE PLNE UPRAVENEJ EXPOZÍCIE PODSÚVAHOVÝCH POLOŽIEK PODĽA KONVERZNÝCH FAKTOROV -100%</t>
  </si>
  <si>
    <t>ROZČLENENIE PLNE UPRAVENEJ EXPOZÍCIE PODSÚVAHOVÝCH POLOŽIEK PODĽA KONVERZNÝCH FAKTOROV -50%</t>
  </si>
  <si>
    <t>ROZČLENENIE PLNE UPRAVENEJ EXPOZÍCIE PODSÚVAHOVÝCH POLOŽIEK PODĽA KONVERZNÝCH FAKTOROV -20%</t>
  </si>
  <si>
    <t>ROZČLENENIE PLNE UPRAVENEJ EXPOZÍCIE PODSÚVAHOVÝCH POLOŽIEK PODĽA KONVERZNÝCH FAKTOROV -0%</t>
  </si>
  <si>
    <t>(-) FiNANČNÝ KOLATERÁL: UPRAVENÁ HODNOTA (Cvam)</t>
  </si>
  <si>
    <t>SUBSTITÚCIA EXPOZÍCIE NA ZÁKLADE ZMIERŇOVANIA KREDITNÉHO RIZIKA-(+) celkové kladné toky</t>
  </si>
  <si>
    <t>SUBSTITÚCIA EXPOZÍCIE NA ZÁKLADE ZMIERŇOVANIA KREDITNÉHO RIZIKA-(-) celkové záporné peňažné toky</t>
  </si>
  <si>
    <t>FINANCOVANÉ ZABEZPEČENIE- (-)  iné financované zabezpečenie</t>
  </si>
  <si>
    <t>FINANCOVANÉ ZABEZPEČENIE- (-) finančný kolaterál:jednoduchá metóda</t>
  </si>
  <si>
    <t>NEFINANCOVANÉ ZABEZPEČENIE: UPRAVENÉ HODNOTY (Ga) - (-) kreditné deriváty</t>
  </si>
  <si>
    <t>NEFINANCOVANÉ ZABEZPEČENIE: UPRAVENÉ HODNOTY (Ga) - (-) záruky</t>
  </si>
  <si>
    <t>POLOŽKA</t>
  </si>
  <si>
    <t>KÓD</t>
  </si>
  <si>
    <t>NSO</t>
  </si>
  <si>
    <t>EUR</t>
  </si>
  <si>
    <t>HLV</t>
  </si>
  <si>
    <t>Mena vykazovania</t>
  </si>
  <si>
    <t>IFRS</t>
  </si>
  <si>
    <t>Použitý účtovný štandard</t>
  </si>
  <si>
    <t>Druh vykazovaných údajov</t>
  </si>
  <si>
    <t>Referenčné obdobie</t>
  </si>
  <si>
    <t>Štvrťrok</t>
  </si>
  <si>
    <t>Periodicita výkazu</t>
  </si>
  <si>
    <t>Individuálna</t>
  </si>
  <si>
    <t>Kód banky, pobočky zahraničnej banky alebo obchodníka s cennými papiermi</t>
  </si>
  <si>
    <t>Úroveň uplatňovania</t>
  </si>
  <si>
    <t>Referenčný dátum vykazovania</t>
  </si>
  <si>
    <t>Názov banky, pobočky zahraničnej banky alebo obchodníka s cennými papiermi</t>
  </si>
  <si>
    <t>Ano</t>
  </si>
  <si>
    <t>DBU</t>
  </si>
  <si>
    <t>C 07.00 - Kreditné riziko a kreditné riziko protistrany a bezodplatné dodania (CR SA)- cast A</t>
  </si>
  <si>
    <t>NZO</t>
  </si>
  <si>
    <t>C0701</t>
  </si>
  <si>
    <t>JMO</t>
  </si>
  <si>
    <t>STAT</t>
  </si>
  <si>
    <t>TYP</t>
  </si>
  <si>
    <t>JDN</t>
  </si>
  <si>
    <t>TMP</t>
  </si>
  <si>
    <t>HLP</t>
  </si>
  <si>
    <t>SYS</t>
  </si>
  <si>
    <t>ID</t>
  </si>
  <si>
    <t>JSIA-9HSB8C</t>
  </si>
  <si>
    <t>JSIA-9HSB8B</t>
  </si>
  <si>
    <t>JSIA-9HSB8A</t>
  </si>
  <si>
    <t>JSIA-9HSB89</t>
  </si>
  <si>
    <t>JSIA-9HSB88</t>
  </si>
  <si>
    <t>JSIA-9HSB87</t>
  </si>
  <si>
    <t>JSIA-9HSB86</t>
  </si>
  <si>
    <t>JSIA-9HSB85</t>
  </si>
  <si>
    <t>JSIA-9HSB84</t>
  </si>
  <si>
    <t>JSIA-9HSB83</t>
  </si>
  <si>
    <t>JSIA-9HSB82</t>
  </si>
  <si>
    <t>JSIA-9HSB7Z</t>
  </si>
  <si>
    <t>JSIA-9HSB7Y</t>
  </si>
  <si>
    <t>JSIA-9HSB7X</t>
  </si>
  <si>
    <t>JSIA-9HSB7W</t>
  </si>
  <si>
    <t>JSIA-9HSB7V</t>
  </si>
  <si>
    <t>JSIA-9HSB7U</t>
  </si>
  <si>
    <t>JSIA-9HSB7T</t>
  </si>
  <si>
    <t>JSIA-9HSB7S</t>
  </si>
  <si>
    <t>JSIA-9HSB7R</t>
  </si>
  <si>
    <t>JSIA-9HSB7Q</t>
  </si>
  <si>
    <t>JSIA-9HSB7P</t>
  </si>
  <si>
    <t>JSIA-9HSB7N</t>
  </si>
  <si>
    <t>JSIA-9HSB7M</t>
  </si>
  <si>
    <t>JSIA-9HSB7L</t>
  </si>
  <si>
    <t>JSIA-9HSB7K</t>
  </si>
  <si>
    <t>JSIA-9HSB7J</t>
  </si>
  <si>
    <t>JSIA-9HSB7H</t>
  </si>
  <si>
    <t>JSIA-9HSB7G</t>
  </si>
  <si>
    <t>JSIA-9HSB7F</t>
  </si>
  <si>
    <t>JSIA-9HSB7E</t>
  </si>
  <si>
    <t>JSIA-9HSB7D</t>
  </si>
  <si>
    <t>Ústredné vlády alebo centrálne banky</t>
  </si>
  <si>
    <t>C 07.00- KREDITNÉ RIZIKO A KREDITNÉ RIZIKO PROTISTRANY A BEZODPLATNÉ DODANIA : ŠTANDARDIZOVANÝ PRÍSTUP KU KAPITÁLOVÝM POŽIADAVKAM (CR SA)</t>
  </si>
  <si>
    <t>JSIA-9HSB7C</t>
  </si>
  <si>
    <t>JSIA-9HSB7B</t>
  </si>
  <si>
    <t>JSIA-9HSB7A</t>
  </si>
  <si>
    <t>JSIA-9HSB79</t>
  </si>
  <si>
    <t>JSIA-9HSB78</t>
  </si>
  <si>
    <t>JSIA-9HSB77</t>
  </si>
  <si>
    <t>JSIA-9HSB76</t>
  </si>
  <si>
    <t>JSIA-9HSB75</t>
  </si>
  <si>
    <t>JSIA-9HSB74</t>
  </si>
  <si>
    <t>JSIA-9HSB73</t>
  </si>
  <si>
    <t>JSIA-9HSB72</t>
  </si>
  <si>
    <t>JSIA-9HSB6Z</t>
  </si>
  <si>
    <t>JSIA-9HSB6Y</t>
  </si>
  <si>
    <t>JSIA-9HSB6X</t>
  </si>
  <si>
    <t>JSIA-9HSB6W</t>
  </si>
  <si>
    <t>JSIA-9HSB6V</t>
  </si>
  <si>
    <t>JSIA-9HSB6U</t>
  </si>
  <si>
    <t>JSIA-9HSB6T</t>
  </si>
  <si>
    <t>JSIA-9HSB6S</t>
  </si>
  <si>
    <t>JSIA-9HSB6R</t>
  </si>
  <si>
    <t>JSIA-9HSB6Q</t>
  </si>
  <si>
    <t>JSIA-9HSB6P</t>
  </si>
  <si>
    <t>JSIA-9HSB6N</t>
  </si>
  <si>
    <t>JSIA-9HSB6M</t>
  </si>
  <si>
    <t>JSIA-9HSB6L</t>
  </si>
  <si>
    <t>C 07.00 - Kreditné riziko a kreditné riziko protistrany a bezodplatné dodania (CR SA)- cast B</t>
  </si>
  <si>
    <t>C0702</t>
  </si>
  <si>
    <t>JSIA-9HRK64</t>
  </si>
  <si>
    <t>JSIA-9HRK63</t>
  </si>
  <si>
    <t>JSIA-9HRK62</t>
  </si>
  <si>
    <t>JSIA-9HRK5Z</t>
  </si>
  <si>
    <t>JSIA-9HRK5Y</t>
  </si>
  <si>
    <t>JSIA-9HRK5X</t>
  </si>
  <si>
    <t>JSIA-9HRK5W</t>
  </si>
  <si>
    <t>JSIA-9HRK5V</t>
  </si>
  <si>
    <t>JSIA-9HRK5U</t>
  </si>
  <si>
    <t>JSIA-9HRK5T</t>
  </si>
  <si>
    <t>JSIA-9HRK5S</t>
  </si>
  <si>
    <t>JSIA-9HRK5R</t>
  </si>
  <si>
    <t>JSIA-9HRK5Q</t>
  </si>
  <si>
    <t>JSIA-9HRK5P</t>
  </si>
  <si>
    <t>JSIA-9HRK5N</t>
  </si>
  <si>
    <t>JSIA-9HRK5M</t>
  </si>
  <si>
    <t>JSIA-9HRK5L</t>
  </si>
  <si>
    <t>JSIA-9HRK5K</t>
  </si>
  <si>
    <t>JSIA-9HRK5J</t>
  </si>
  <si>
    <t>JSIA-9HRK5H</t>
  </si>
  <si>
    <t>JSIA-9HRK5G</t>
  </si>
  <si>
    <t>JSIA-9HRK5F</t>
  </si>
  <si>
    <t>JSIA-9HRK5E</t>
  </si>
  <si>
    <t>JSIA-9HRK5D</t>
  </si>
  <si>
    <t>JSIA-9HRK5C</t>
  </si>
  <si>
    <t>JSIA-9HRK5B</t>
  </si>
  <si>
    <t>JSIA-9HRK5A</t>
  </si>
  <si>
    <t>JSIA-9HRK59</t>
  </si>
  <si>
    <t>JSIA-9HRK58</t>
  </si>
  <si>
    <t>JSIA-9HRK57</t>
  </si>
  <si>
    <t>JSIA-9HRK56</t>
  </si>
  <si>
    <t>JSIA-9HRK55</t>
  </si>
  <si>
    <t>Regionálne vlády alebo miestne orgány</t>
  </si>
  <si>
    <t>JSIA-9HRK54</t>
  </si>
  <si>
    <t>JSIA-9HRK53</t>
  </si>
  <si>
    <t>JSIA-9HRK52</t>
  </si>
  <si>
    <t>JSIA-9HRK4Z</t>
  </si>
  <si>
    <t>JSIA-9HRK4Y</t>
  </si>
  <si>
    <t>JSIA-9HRK4X</t>
  </si>
  <si>
    <t>JSIA-9HRK4W</t>
  </si>
  <si>
    <t>JSIA-9HRK4V</t>
  </si>
  <si>
    <t>JSIA-9HRK4U</t>
  </si>
  <si>
    <t>JSIA-9HRK4T</t>
  </si>
  <si>
    <t>JSIA-9HRK4S</t>
  </si>
  <si>
    <t>JSIA-9HRK4R</t>
  </si>
  <si>
    <t>JSIA-9HRK4Q</t>
  </si>
  <si>
    <t>JSIA-9HRK4P</t>
  </si>
  <si>
    <t>JSIA-9HRK4N</t>
  </si>
  <si>
    <t>JSIA-9HRK4M</t>
  </si>
  <si>
    <t>JSIA-9HRK4L</t>
  </si>
  <si>
    <t>JSIA-9HRK4K</t>
  </si>
  <si>
    <t>JSIA-9HRK4J</t>
  </si>
  <si>
    <t>JSIA-9HRK4H</t>
  </si>
  <si>
    <t>JSIA-9HRK4G</t>
  </si>
  <si>
    <t>JSIA-9HRK4F</t>
  </si>
  <si>
    <t>JSIA-9HRK4E</t>
  </si>
  <si>
    <t>JSIA-9HRK4D</t>
  </si>
  <si>
    <t>JSIA-9HRK4C</t>
  </si>
  <si>
    <t>C 07.00 - Kreditné riziko a kreditné riziko protistrany a bezodplatné dodania (CR SA)- cast C</t>
  </si>
  <si>
    <t>C0703</t>
  </si>
  <si>
    <t>JSIA-9HRK7X</t>
  </si>
  <si>
    <t>JSIA-9HRK7W</t>
  </si>
  <si>
    <t>JSIA-9HRK7V</t>
  </si>
  <si>
    <t>JSIA-9HRK7U</t>
  </si>
  <si>
    <t>JSIA-9HRK7T</t>
  </si>
  <si>
    <t>JSIA-9HRK7S</t>
  </si>
  <si>
    <t>JSIA-9HRK7R</t>
  </si>
  <si>
    <t>JSIA-9HRK7Q</t>
  </si>
  <si>
    <t>JSIA-9HRK7P</t>
  </si>
  <si>
    <t>JSIA-9HRK7N</t>
  </si>
  <si>
    <t>JSIA-9HRK7M</t>
  </si>
  <si>
    <t>JSIA-9HRK7L</t>
  </si>
  <si>
    <t>JSIA-9HRK7K</t>
  </si>
  <si>
    <t>JSIA-9HRK7J</t>
  </si>
  <si>
    <t>JSIA-9HRK7H</t>
  </si>
  <si>
    <t>JSIA-9HRK7G</t>
  </si>
  <si>
    <t>JSIA-9HRK7F</t>
  </si>
  <si>
    <t>JSIA-9HRK7E</t>
  </si>
  <si>
    <t>JSIA-9HRK7D</t>
  </si>
  <si>
    <t>JSIA-9HRK7C</t>
  </si>
  <si>
    <t>JSIA-9HRK7B</t>
  </si>
  <si>
    <t>JSIA-9HRK7A</t>
  </si>
  <si>
    <t>JSIA-9HRK79</t>
  </si>
  <si>
    <t>JSIA-9HRK78</t>
  </si>
  <si>
    <t>JSIA-9HRK77</t>
  </si>
  <si>
    <t>JSIA-9HRK76</t>
  </si>
  <si>
    <t>JSIA-9HRK75</t>
  </si>
  <si>
    <t>JSIA-9HRK74</t>
  </si>
  <si>
    <t>JSIA-9HRK73</t>
  </si>
  <si>
    <t>JSIA-9HRK72</t>
  </si>
  <si>
    <t>JSIA-9HRK6Z</t>
  </si>
  <si>
    <t>JSIA-9HRK6Y</t>
  </si>
  <si>
    <t>Subjekty verejného sektora</t>
  </si>
  <si>
    <t>JSIA-9HRK6X</t>
  </si>
  <si>
    <t>JSIA-9HRK6W</t>
  </si>
  <si>
    <t>JSIA-9HRK6V</t>
  </si>
  <si>
    <t>JSIA-9HRK6U</t>
  </si>
  <si>
    <t>JSIA-9HRK6T</t>
  </si>
  <si>
    <t>JSIA-9HRK6S</t>
  </si>
  <si>
    <t>JSIA-9HRK6R</t>
  </si>
  <si>
    <t>JSIA-9HRK6Q</t>
  </si>
  <si>
    <t>JSIA-9HRK6P</t>
  </si>
  <si>
    <t>JSIA-9HRK6N</t>
  </si>
  <si>
    <t>JSIA-9HRK6M</t>
  </si>
  <si>
    <t>JSIA-9HRK6L</t>
  </si>
  <si>
    <t>JSIA-9HRK6K</t>
  </si>
  <si>
    <t>JSIA-9HRK6J</t>
  </si>
  <si>
    <t>JSIA-9HRK6H</t>
  </si>
  <si>
    <t>JSIA-9HRK6G</t>
  </si>
  <si>
    <t>JSIA-9HRK6F</t>
  </si>
  <si>
    <t>JSIA-9HRK6E</t>
  </si>
  <si>
    <t>JSIA-9HRK6D</t>
  </si>
  <si>
    <t>JSIA-9HRK6C</t>
  </si>
  <si>
    <t>JSIA-9HRK6B</t>
  </si>
  <si>
    <t>JSIA-9HRK6A</t>
  </si>
  <si>
    <t>JSIA-9HRK69</t>
  </si>
  <si>
    <t>JSIA-9HRK68</t>
  </si>
  <si>
    <t>JSIA-9HRK67</t>
  </si>
  <si>
    <t>C 07.00 - Kreditné riziko a kreditné riziko protistrany a bezodplatné dodania (CR SA)- cast D</t>
  </si>
  <si>
    <t>C0704</t>
  </si>
  <si>
    <t>JSIA-9HRK9S</t>
  </si>
  <si>
    <t>JSIA-9HRK9R</t>
  </si>
  <si>
    <t>JSIA-9HRK9Q</t>
  </si>
  <si>
    <t>JSIA-9HRK9P</t>
  </si>
  <si>
    <t>JSIA-9HRK9N</t>
  </si>
  <si>
    <t>JSIA-9HRK9M</t>
  </si>
  <si>
    <t>JSIA-9HRK9L</t>
  </si>
  <si>
    <t>JSIA-9HRK9K</t>
  </si>
  <si>
    <t>JSIA-9HRK9J</t>
  </si>
  <si>
    <t>JSIA-9HRK9H</t>
  </si>
  <si>
    <t>JSIA-9HRK9G</t>
  </si>
  <si>
    <t>JSIA-9HRK9F</t>
  </si>
  <si>
    <t>JSIA-9HRK9E</t>
  </si>
  <si>
    <t>JSIA-9HRK9D</t>
  </si>
  <si>
    <t>JSIA-9HRK9C</t>
  </si>
  <si>
    <t>JSIA-9HRK9B</t>
  </si>
  <si>
    <t>JSIA-9HRK9A</t>
  </si>
  <si>
    <t>JSIA-9HRK99</t>
  </si>
  <si>
    <t>JSIA-9HRK98</t>
  </si>
  <si>
    <t>JSIA-9HRK97</t>
  </si>
  <si>
    <t>JSIA-9HRK96</t>
  </si>
  <si>
    <t>JSIA-9HRK95</t>
  </si>
  <si>
    <t>JSIA-9HRK94</t>
  </si>
  <si>
    <t>JSIA-9HRK93</t>
  </si>
  <si>
    <t>JSIA-9HRK92</t>
  </si>
  <si>
    <t>JSIA-9HRK8Z</t>
  </si>
  <si>
    <t>JSIA-9HRK8Y</t>
  </si>
  <si>
    <t>JSIA-9HRK8X</t>
  </si>
  <si>
    <t>JSIA-9HRK8W</t>
  </si>
  <si>
    <t>JSIA-9HRK8V</t>
  </si>
  <si>
    <t>JSIA-9HRK8U</t>
  </si>
  <si>
    <t>JSIA-9HRK8T</t>
  </si>
  <si>
    <t>Multilaterálne rozvojové banky</t>
  </si>
  <si>
    <t>JSIA-9HRK8S</t>
  </si>
  <si>
    <t>JSIA-9HRK8R</t>
  </si>
  <si>
    <t>JSIA-9HRK8Q</t>
  </si>
  <si>
    <t>JSIA-9HRK8P</t>
  </si>
  <si>
    <t>JSIA-9HRK8N</t>
  </si>
  <si>
    <t>JSIA-9HRK8M</t>
  </si>
  <si>
    <t>JSIA-9HRK8L</t>
  </si>
  <si>
    <t>JSIA-9HRK8K</t>
  </si>
  <si>
    <t>JSIA-9HRK8J</t>
  </si>
  <si>
    <t>JSIA-9HRK8H</t>
  </si>
  <si>
    <t>JSIA-9HRK8G</t>
  </si>
  <si>
    <t>JSIA-9HRK8F</t>
  </si>
  <si>
    <t>JSIA-9HRK8E</t>
  </si>
  <si>
    <t>JSIA-9HRK8D</t>
  </si>
  <si>
    <t>JSIA-9HRK8C</t>
  </si>
  <si>
    <t>JSIA-9HRK8B</t>
  </si>
  <si>
    <t>JSIA-9HRK8A</t>
  </si>
  <si>
    <t>JSIA-9HRK89</t>
  </si>
  <si>
    <t>JSIA-9HRK88</t>
  </si>
  <si>
    <t>JSIA-9HRK87</t>
  </si>
  <si>
    <t>JSIA-9HRK86</t>
  </si>
  <si>
    <t>JSIA-9HRK85</t>
  </si>
  <si>
    <t>JSIA-9HRK84</t>
  </si>
  <si>
    <t>JSIA-9HRK83</t>
  </si>
  <si>
    <t>JSIA-9HRK82</t>
  </si>
  <si>
    <t>C 07.00 - Kreditné riziko a kreditné riziko protistrany a bezodplatné dodania (CR SA)- cast E</t>
  </si>
  <si>
    <t>C0705</t>
  </si>
  <si>
    <t>JSIA-9HSBC2</t>
  </si>
  <si>
    <t>JSIA-9HSBBZ</t>
  </si>
  <si>
    <t>JSIA-9HSBBY</t>
  </si>
  <si>
    <t>JSIA-9HSBBX</t>
  </si>
  <si>
    <t>JSIA-9HSBBW</t>
  </si>
  <si>
    <t>JSIA-9HSBBV</t>
  </si>
  <si>
    <t>JSIA-9HSBBU</t>
  </si>
  <si>
    <t>JSIA-9HSBBT</t>
  </si>
  <si>
    <t>JSIA-9HSBBS</t>
  </si>
  <si>
    <t>JSIA-9HSBBR</t>
  </si>
  <si>
    <t>JSIA-9HSBBQ</t>
  </si>
  <si>
    <t>JSIA-9HSBBP</t>
  </si>
  <si>
    <t>JSIA-9HSBBN</t>
  </si>
  <si>
    <t>JSIA-9HSBBM</t>
  </si>
  <si>
    <t>JSIA-9HSBBL</t>
  </si>
  <si>
    <t>JSIA-9HSBBK</t>
  </si>
  <si>
    <t>JSIA-9HSBBJ</t>
  </si>
  <si>
    <t>JSIA-9HSBBH</t>
  </si>
  <si>
    <t>JSIA-9HSBBG</t>
  </si>
  <si>
    <t>JSIA-9HSBBF</t>
  </si>
  <si>
    <t>JSIA-9HSBBE</t>
  </si>
  <si>
    <t>JSIA-9HSBBD</t>
  </si>
  <si>
    <t>JSIA-9HSBBC</t>
  </si>
  <si>
    <t>JSIA-9HSBBB</t>
  </si>
  <si>
    <t>JSIA-9HSBBA</t>
  </si>
  <si>
    <t>JSIA-9HSBB9</t>
  </si>
  <si>
    <t>JSIA-9HSBB8</t>
  </si>
  <si>
    <t>JSIA-9HSBB7</t>
  </si>
  <si>
    <t>JSIA-9HSBB6</t>
  </si>
  <si>
    <t>JSIA-9HSBB5</t>
  </si>
  <si>
    <t>JSIA-9HSBB4</t>
  </si>
  <si>
    <t>JSIA-9HSBB3</t>
  </si>
  <si>
    <t>Medzinárodné organizácie</t>
  </si>
  <si>
    <t>JSIA-9HSBB2</t>
  </si>
  <si>
    <t>JSIA-9HSBAZ</t>
  </si>
  <si>
    <t>JSIA-9HSBAY</t>
  </si>
  <si>
    <t>JSIA-9HSBAX</t>
  </si>
  <si>
    <t>JSIA-9HSBAW</t>
  </si>
  <si>
    <t>JSIA-9HSBAV</t>
  </si>
  <si>
    <t>JSIA-9HSBAU</t>
  </si>
  <si>
    <t>JSIA-9HSBAT</t>
  </si>
  <si>
    <t>JSIA-9HSBAS</t>
  </si>
  <si>
    <t>JSIA-9HSBAR</t>
  </si>
  <si>
    <t>JSIA-9HSBAQ</t>
  </si>
  <si>
    <t>JSIA-9HSBAP</t>
  </si>
  <si>
    <t>JSIA-9HSBAN</t>
  </si>
  <si>
    <t>JSIA-9HSBAM</t>
  </si>
  <si>
    <t>JSIA-9HSBAL</t>
  </si>
  <si>
    <t>JSIA-9HSBAK</t>
  </si>
  <si>
    <t>JSIA-9HSBAJ</t>
  </si>
  <si>
    <t>JSIA-9HSBAH</t>
  </si>
  <si>
    <t>JSIA-9HSBAG</t>
  </si>
  <si>
    <t>JSIA-9HSBAF</t>
  </si>
  <si>
    <t>JSIA-9HSBAE</t>
  </si>
  <si>
    <t>JSIA-9HSBAD</t>
  </si>
  <si>
    <t>JSIA-9HSBAC</t>
  </si>
  <si>
    <t>JSIA-9HSBAB</t>
  </si>
  <si>
    <t>JSIA-9HSBAA</t>
  </si>
  <si>
    <t>C 07.00 - Kreditné riziko a kreditné riziko protistrany a bezodplatné dodania (CR SA)- cast F</t>
  </si>
  <si>
    <t>C0706</t>
  </si>
  <si>
    <t>JSIA-9HRKCP</t>
  </si>
  <si>
    <t>JSIA-9HRKCN</t>
  </si>
  <si>
    <t>JSIA-9HRKCM</t>
  </si>
  <si>
    <t>JSIA-9HRKCL</t>
  </si>
  <si>
    <t>JSIA-9HRKCK</t>
  </si>
  <si>
    <t>JSIA-9HRKCJ</t>
  </si>
  <si>
    <t>JSIA-9HRKCH</t>
  </si>
  <si>
    <t>JSIA-9HRKCG</t>
  </si>
  <si>
    <t>JSIA-9HRKCF</t>
  </si>
  <si>
    <t>JSIA-9HRKCE</t>
  </si>
  <si>
    <t>JSIA-9HRKCD</t>
  </si>
  <si>
    <t>JSIA-9HRKCC</t>
  </si>
  <si>
    <t>JSIA-9HRKCB</t>
  </si>
  <si>
    <t>JSIA-9HRKCA</t>
  </si>
  <si>
    <t>JSIA-9HRKC9</t>
  </si>
  <si>
    <t>JSIA-9HRKC8</t>
  </si>
  <si>
    <t>JSIA-9HRKC7</t>
  </si>
  <si>
    <t>JSIA-9HRKC6</t>
  </si>
  <si>
    <t>JSIA-9HRKC5</t>
  </si>
  <si>
    <t>JSIA-9HRKC4</t>
  </si>
  <si>
    <t>JSIA-9HRKC3</t>
  </si>
  <si>
    <t>JSIA-9HRKC2</t>
  </si>
  <si>
    <t>JSIA-9HRKBZ</t>
  </si>
  <si>
    <t>JSIA-9HRKBY</t>
  </si>
  <si>
    <t>JSIA-9HRKBX</t>
  </si>
  <si>
    <t>JSIA-9HRKBW</t>
  </si>
  <si>
    <t>JSIA-9HRKBV</t>
  </si>
  <si>
    <t>JSIA-9HRKBU</t>
  </si>
  <si>
    <t>JSIA-9HRKBT</t>
  </si>
  <si>
    <t>JSIA-9HRKBS</t>
  </si>
  <si>
    <t>JSIA-9HRKBR</t>
  </si>
  <si>
    <t>JSIA-9HRKBQ</t>
  </si>
  <si>
    <t>Inštitúcie</t>
  </si>
  <si>
    <t>JSIA-9HRKBP</t>
  </si>
  <si>
    <t>JSIA-9HRKBN</t>
  </si>
  <si>
    <t>JSIA-9HRKBM</t>
  </si>
  <si>
    <t>JSIA-9HRKBL</t>
  </si>
  <si>
    <t>JSIA-9HRKBK</t>
  </si>
  <si>
    <t>JSIA-9HRKBJ</t>
  </si>
  <si>
    <t>JSIA-9HRKBH</t>
  </si>
  <si>
    <t>JSIA-9HRKBG</t>
  </si>
  <si>
    <t>JSIA-9HRKBF</t>
  </si>
  <si>
    <t>JSIA-9HRKBE</t>
  </si>
  <si>
    <t>JSIA-9HRKBD</t>
  </si>
  <si>
    <t>JSIA-9HRKBC</t>
  </si>
  <si>
    <t>JSIA-9HRKBB</t>
  </si>
  <si>
    <t>JSIA-9HRKBA</t>
  </si>
  <si>
    <t>JSIA-9HRKB9</t>
  </si>
  <si>
    <t>JSIA-9HRKB8</t>
  </si>
  <si>
    <t>JSIA-9HRKB7</t>
  </si>
  <si>
    <t>JSIA-9HRKB6</t>
  </si>
  <si>
    <t>JSIA-9HRKB5</t>
  </si>
  <si>
    <t>JSIA-9HRKB4</t>
  </si>
  <si>
    <t>JSIA-9HRKB3</t>
  </si>
  <si>
    <t>JSIA-9HRKB2</t>
  </si>
  <si>
    <t>JSIA-9HRKAZ</t>
  </si>
  <si>
    <t>JSIA-9HRKAY</t>
  </si>
  <si>
    <t>JSIA-9HRKAX</t>
  </si>
  <si>
    <t>C 07.00 - Kreditné riziko a kreditné riziko protistrany a bezodplatné dodania (CR SA)- cast G</t>
  </si>
  <si>
    <t>C0707</t>
  </si>
  <si>
    <t>JSIA-9HSBA7</t>
  </si>
  <si>
    <t>JSIA-9HSBA6</t>
  </si>
  <si>
    <t>JSIA-9HSBA5</t>
  </si>
  <si>
    <t>JSIA-9HSBA4</t>
  </si>
  <si>
    <t>JSIA-9HSBA3</t>
  </si>
  <si>
    <t>JSIA-9HSBA2</t>
  </si>
  <si>
    <t>JSIA-9HSB9Z</t>
  </si>
  <si>
    <t>JSIA-9HSB9Y</t>
  </si>
  <si>
    <t>JSIA-9HSB9X</t>
  </si>
  <si>
    <t>JSIA-9HSB9W</t>
  </si>
  <si>
    <t>JSIA-9HSB9V</t>
  </si>
  <si>
    <t>JSIA-9HSB9U</t>
  </si>
  <si>
    <t>JSIA-9HSB9T</t>
  </si>
  <si>
    <t>JSIA-9HSB9S</t>
  </si>
  <si>
    <t>JSIA-9HSB9R</t>
  </si>
  <si>
    <t>JSIA-9HSB9Q</t>
  </si>
  <si>
    <t>JSIA-9HSB9P</t>
  </si>
  <si>
    <t>JSIA-9HSB9N</t>
  </si>
  <si>
    <t>JSIA-9HSB9M</t>
  </si>
  <si>
    <t>JSIA-9HSB9L</t>
  </si>
  <si>
    <t>JSIA-9HSB9K</t>
  </si>
  <si>
    <t>JSIA-9HSB9J</t>
  </si>
  <si>
    <t>JSIA-9HSB9H</t>
  </si>
  <si>
    <t>JSIA-9HSB9G</t>
  </si>
  <si>
    <t>JSIA-9HSB9F</t>
  </si>
  <si>
    <t>JSIA-9HSB9E</t>
  </si>
  <si>
    <t>JSIA-9HSB9D</t>
  </si>
  <si>
    <t>JSIA-9HSB9C</t>
  </si>
  <si>
    <t>JSIA-9HSB9B</t>
  </si>
  <si>
    <t>JSIA-9HSB9A</t>
  </si>
  <si>
    <t>JSIA-9HSB99</t>
  </si>
  <si>
    <t>JSIA-9HSB98</t>
  </si>
  <si>
    <t>Podnikateľské subjekty</t>
  </si>
  <si>
    <t>JSIA-9HSB97</t>
  </si>
  <si>
    <t>JSIA-9HSB96</t>
  </si>
  <si>
    <t>JSIA-9HSB95</t>
  </si>
  <si>
    <t>JSIA-9HSB94</t>
  </si>
  <si>
    <t>JSIA-9HSB93</t>
  </si>
  <si>
    <t>JSIA-9HSB92</t>
  </si>
  <si>
    <t>JSIA-9HSB8Z</t>
  </si>
  <si>
    <t>JSIA-9HSB8Y</t>
  </si>
  <si>
    <t>JSIA-9HSB8X</t>
  </si>
  <si>
    <t>JSIA-9HSB8W</t>
  </si>
  <si>
    <t>JSIA-9HSB8V</t>
  </si>
  <si>
    <t>JSIA-9HSB8U</t>
  </si>
  <si>
    <t>JSIA-9HSB8T</t>
  </si>
  <si>
    <t>JSIA-9HSB8S</t>
  </si>
  <si>
    <t>JSIA-9HSB8R</t>
  </si>
  <si>
    <t>JSIA-9HSB8Q</t>
  </si>
  <si>
    <t>JSIA-9HSB8P</t>
  </si>
  <si>
    <t>JSIA-9HSB8N</t>
  </si>
  <si>
    <t>JSIA-9HSB8M</t>
  </si>
  <si>
    <t>JSIA-9HSB8L</t>
  </si>
  <si>
    <t>JSIA-9HSB8K</t>
  </si>
  <si>
    <t>JSIA-9HSB8J</t>
  </si>
  <si>
    <t>JSIA-9HSB8H</t>
  </si>
  <si>
    <t>JSIA-9HSB8G</t>
  </si>
  <si>
    <t>JSIA-9HSB8F</t>
  </si>
  <si>
    <t>C 07.00 - Kreditné riziko a kreditné riziko protistrany a bezodplatné dodania (CR SA)- cast H</t>
  </si>
  <si>
    <t>C0708</t>
  </si>
  <si>
    <t>JSIA-9HRKFL</t>
  </si>
  <si>
    <t>JSIA-9HRKFK</t>
  </si>
  <si>
    <t>JSIA-9HRKFJ</t>
  </si>
  <si>
    <t>JSIA-9HRKFH</t>
  </si>
  <si>
    <t>JSIA-9HRKFG</t>
  </si>
  <si>
    <t>JSIA-9HRKFF</t>
  </si>
  <si>
    <t>JSIA-9HRKFE</t>
  </si>
  <si>
    <t>JSIA-9HRKFD</t>
  </si>
  <si>
    <t>JSIA-9HRKFC</t>
  </si>
  <si>
    <t>JSIA-9HRKFB</t>
  </si>
  <si>
    <t>JSIA-9HRKFA</t>
  </si>
  <si>
    <t>JSIA-9HRKF9</t>
  </si>
  <si>
    <t>JSIA-9HRKF8</t>
  </si>
  <si>
    <t>JSIA-9HRKF7</t>
  </si>
  <si>
    <t>JSIA-9HRKF6</t>
  </si>
  <si>
    <t>JSIA-9HRKF5</t>
  </si>
  <si>
    <t>JSIA-9HRKF4</t>
  </si>
  <si>
    <t>JSIA-9HRKF3</t>
  </si>
  <si>
    <t>JSIA-9HRKF2</t>
  </si>
  <si>
    <t>JSIA-9HRKEZ</t>
  </si>
  <si>
    <t>JSIA-9HRKEY</t>
  </si>
  <si>
    <t>JSIA-9HRKEX</t>
  </si>
  <si>
    <t>JSIA-9HRKEW</t>
  </si>
  <si>
    <t>JSIA-9HRKEV</t>
  </si>
  <si>
    <t>JSIA-9HRKEU</t>
  </si>
  <si>
    <t>JSIA-9HRKET</t>
  </si>
  <si>
    <t>JSIA-9HRKES</t>
  </si>
  <si>
    <t>JSIA-9HRKER</t>
  </si>
  <si>
    <t>JSIA-9HRKEQ</t>
  </si>
  <si>
    <t>JSIA-9HRKEP</t>
  </si>
  <si>
    <t>JSIA-9HRKEN</t>
  </si>
  <si>
    <t>JSIA-9HRKEM</t>
  </si>
  <si>
    <t>Retail</t>
  </si>
  <si>
    <t>JSIA-9HRKEL</t>
  </si>
  <si>
    <t>JSIA-9HRKEK</t>
  </si>
  <si>
    <t>JSIA-9HRKEJ</t>
  </si>
  <si>
    <t>JSIA-9HRKEH</t>
  </si>
  <si>
    <t>JSIA-9HRKEG</t>
  </si>
  <si>
    <t>JSIA-9HRKEF</t>
  </si>
  <si>
    <t>JSIA-9HRKEE</t>
  </si>
  <si>
    <t>JSIA-9HRKED</t>
  </si>
  <si>
    <t>JSIA-9HRKEC</t>
  </si>
  <si>
    <t>JSIA-9HRKEB</t>
  </si>
  <si>
    <t>JSIA-9HRKEA</t>
  </si>
  <si>
    <t>JSIA-9HRKE9</t>
  </si>
  <si>
    <t>JSIA-9HRKE8</t>
  </si>
  <si>
    <t>JSIA-9HRKE7</t>
  </si>
  <si>
    <t>JSIA-9HRKE6</t>
  </si>
  <si>
    <t>JSIA-9HRKE5</t>
  </si>
  <si>
    <t>JSIA-9HRKE4</t>
  </si>
  <si>
    <t>JSIA-9HRKE3</t>
  </si>
  <si>
    <t>JSIA-9HRKE2</t>
  </si>
  <si>
    <t>JSIA-9HRKDZ</t>
  </si>
  <si>
    <t>JSIA-9HRKDY</t>
  </si>
  <si>
    <t>JSIA-9HRKDX</t>
  </si>
  <si>
    <t>JSIA-9HRKDW</t>
  </si>
  <si>
    <t>JSIA-9HRKDV</t>
  </si>
  <si>
    <t>JSIA-9HRKDU</t>
  </si>
  <si>
    <t>C 07.00 - Kreditné riziko a kreditné riziko protistrany a bezodplatné dodania (CR SA)- cast I</t>
  </si>
  <si>
    <t>C0709</t>
  </si>
  <si>
    <t>JSIA-9HRKHF</t>
  </si>
  <si>
    <t>JSIA-9HRKHE</t>
  </si>
  <si>
    <t>JSIA-9HRKHD</t>
  </si>
  <si>
    <t>JSIA-9HRKHC</t>
  </si>
  <si>
    <t>JSIA-9HRKHB</t>
  </si>
  <si>
    <t>JSIA-9HRKHA</t>
  </si>
  <si>
    <t>JSIA-9HRKH9</t>
  </si>
  <si>
    <t>JSIA-9HRKH8</t>
  </si>
  <si>
    <t>JSIA-9HRKH7</t>
  </si>
  <si>
    <t>JSIA-9HRKH6</t>
  </si>
  <si>
    <t>JSIA-9HRKH5</t>
  </si>
  <si>
    <t>JSIA-9HRKH4</t>
  </si>
  <si>
    <t>JSIA-9HRKH3</t>
  </si>
  <si>
    <t>JSIA-9HRKH2</t>
  </si>
  <si>
    <t>JSIA-9HRKGZ</t>
  </si>
  <si>
    <t>JSIA-9HRKGY</t>
  </si>
  <si>
    <t>JSIA-9HRKGX</t>
  </si>
  <si>
    <t>JSIA-9HRKGW</t>
  </si>
  <si>
    <t>JSIA-9HRKGV</t>
  </si>
  <si>
    <t>JSIA-9HRKGU</t>
  </si>
  <si>
    <t>JSIA-9HRKGT</t>
  </si>
  <si>
    <t>JSIA-9HRKGS</t>
  </si>
  <si>
    <t>JSIA-9HRKGR</t>
  </si>
  <si>
    <t>JSIA-9HRKGQ</t>
  </si>
  <si>
    <t>JSIA-9HRKGP</t>
  </si>
  <si>
    <t>JSIA-9HRKGN</t>
  </si>
  <si>
    <t>JSIA-9HRKGM</t>
  </si>
  <si>
    <t>JSIA-9HRKGL</t>
  </si>
  <si>
    <t>JSIA-9HRKGK</t>
  </si>
  <si>
    <t>JSIA-9HRKGJ</t>
  </si>
  <si>
    <t>JSIA-9HRKGH</t>
  </si>
  <si>
    <t>JSIA-9HRKGG</t>
  </si>
  <si>
    <t>Zabezpečené hypotékami na nehnuteľný majetok</t>
  </si>
  <si>
    <t>JSIA-9HRKGF</t>
  </si>
  <si>
    <t>JSIA-9HRKGE</t>
  </si>
  <si>
    <t>JSIA-9HRKGD</t>
  </si>
  <si>
    <t>JSIA-9HRKGC</t>
  </si>
  <si>
    <t>JSIA-9HRKGB</t>
  </si>
  <si>
    <t>JSIA-9HRKGA</t>
  </si>
  <si>
    <t>JSIA-9HRKG9</t>
  </si>
  <si>
    <t>JSIA-9HRKG8</t>
  </si>
  <si>
    <t>JSIA-9HRKG7</t>
  </si>
  <si>
    <t>JSIA-9HRKG6</t>
  </si>
  <si>
    <t>JSIA-9HRKG5</t>
  </si>
  <si>
    <t>JSIA-9HRKG4</t>
  </si>
  <si>
    <t>JSIA-9HRKG3</t>
  </si>
  <si>
    <t>JSIA-9HRKG2</t>
  </si>
  <si>
    <t>JSIA-9HRKFZ</t>
  </si>
  <si>
    <t>JSIA-9HRKFY</t>
  </si>
  <si>
    <t>JSIA-9HRKFX</t>
  </si>
  <si>
    <t>JSIA-9HRKFW</t>
  </si>
  <si>
    <t>JSIA-9HRKFV</t>
  </si>
  <si>
    <t>JSIA-9HRKFU</t>
  </si>
  <si>
    <t>JSIA-9HRKFT</t>
  </si>
  <si>
    <t>JSIA-9HRKFS</t>
  </si>
  <si>
    <t>JSIA-9HRKFR</t>
  </si>
  <si>
    <t>JSIA-9HRKFQ</t>
  </si>
  <si>
    <t>JSIA-9HRKFP</t>
  </si>
  <si>
    <t>C 07.00 - Kreditné riziko a kreditné riziko protistrany a bezodplatné dodania (CR SA)- cast J</t>
  </si>
  <si>
    <t>C0710</t>
  </si>
  <si>
    <t>JSIA-9HRKKA</t>
  </si>
  <si>
    <t>JSIA-9HRKK9</t>
  </si>
  <si>
    <t>JSIA-9HRKK8</t>
  </si>
  <si>
    <t>JSIA-9HRKK7</t>
  </si>
  <si>
    <t>JSIA-9HRKK6</t>
  </si>
  <si>
    <t>JSIA-9HRKK5</t>
  </si>
  <si>
    <t>JSIA-9HRKK4</t>
  </si>
  <si>
    <t>JSIA-9HRKK3</t>
  </si>
  <si>
    <t>JSIA-9HRKK2</t>
  </si>
  <si>
    <t>JSIA-9HRKJZ</t>
  </si>
  <si>
    <t>JSIA-9HRKJY</t>
  </si>
  <si>
    <t>JSIA-9HRKJX</t>
  </si>
  <si>
    <t>JSIA-9HRKJW</t>
  </si>
  <si>
    <t>JSIA-9HRKJV</t>
  </si>
  <si>
    <t>JSIA-9HRKJU</t>
  </si>
  <si>
    <t>JSIA-9HRKJT</t>
  </si>
  <si>
    <t>JSIA-9HRKJS</t>
  </si>
  <si>
    <t>JSIA-9HRKJR</t>
  </si>
  <si>
    <t>JSIA-9HRKJQ</t>
  </si>
  <si>
    <t>JSIA-9HRKJP</t>
  </si>
  <si>
    <t>JSIA-9HRKJN</t>
  </si>
  <si>
    <t>JSIA-9HRKJM</t>
  </si>
  <si>
    <t>JSIA-9HRKJL</t>
  </si>
  <si>
    <t>JSIA-9HRKJK</t>
  </si>
  <si>
    <t>JSIA-9HRKJJ</t>
  </si>
  <si>
    <t>JSIA-9HRKJH</t>
  </si>
  <si>
    <t>JSIA-9HRKJG</t>
  </si>
  <si>
    <t>JSIA-9HRKJF</t>
  </si>
  <si>
    <t>JSIA-9HRKJE</t>
  </si>
  <si>
    <t>JSIA-9HRKJD</t>
  </si>
  <si>
    <t>JSIA-9HRKJC</t>
  </si>
  <si>
    <t>JSIA-9HRKJB</t>
  </si>
  <si>
    <t>Expozície v stave zlyhania</t>
  </si>
  <si>
    <t>JSIA-9HRKJA</t>
  </si>
  <si>
    <t>JSIA-9HRKJ9</t>
  </si>
  <si>
    <t>JSIA-9HRKJ8</t>
  </si>
  <si>
    <t>JSIA-9HRKJ7</t>
  </si>
  <si>
    <t>JSIA-9HRKJ6</t>
  </si>
  <si>
    <t>JSIA-9HRKJ5</t>
  </si>
  <si>
    <t>JSIA-9HRKJ4</t>
  </si>
  <si>
    <t>JSIA-9HRKJ3</t>
  </si>
  <si>
    <t>JSIA-9HRKJ2</t>
  </si>
  <si>
    <t>JSIA-9HRKHZ</t>
  </si>
  <si>
    <t>JSIA-9HRKHY</t>
  </si>
  <si>
    <t>JSIA-9HRKHX</t>
  </si>
  <si>
    <t>JSIA-9HRKHW</t>
  </si>
  <si>
    <t>JSIA-9HRKHV</t>
  </si>
  <si>
    <t>JSIA-9HRKHU</t>
  </si>
  <si>
    <t>JSIA-9HRKHT</t>
  </si>
  <si>
    <t>JSIA-9HRKHS</t>
  </si>
  <si>
    <t>JSIA-9HRKHR</t>
  </si>
  <si>
    <t>JSIA-9HRKHQ</t>
  </si>
  <si>
    <t>JSIA-9HRKHP</t>
  </si>
  <si>
    <t>JSIA-9HRKHN</t>
  </si>
  <si>
    <t>JSIA-9HRKHM</t>
  </si>
  <si>
    <t>JSIA-9HRKHL</t>
  </si>
  <si>
    <t>JSIA-9HRKHK</t>
  </si>
  <si>
    <t>JSIA-9HRKHJ</t>
  </si>
  <si>
    <t>C 07.00 - Kreditné riziko a kreditné riziko protistrany a bezodplatné dodania (CR SA)- cast K</t>
  </si>
  <si>
    <t>C0711</t>
  </si>
  <si>
    <t>JSIA-9HRKM5</t>
  </si>
  <si>
    <t>JSIA-9HRKM4</t>
  </si>
  <si>
    <t>JSIA-9HRKM3</t>
  </si>
  <si>
    <t>JSIA-9HRKM2</t>
  </si>
  <si>
    <t>JSIA-9HRKLZ</t>
  </si>
  <si>
    <t>JSIA-9HRKLY</t>
  </si>
  <si>
    <t>JSIA-9HRKLX</t>
  </si>
  <si>
    <t>JSIA-9HRKLW</t>
  </si>
  <si>
    <t>JSIA-9HRKLV</t>
  </si>
  <si>
    <t>JSIA-9HRKLU</t>
  </si>
  <si>
    <t>JSIA-9HRKLT</t>
  </si>
  <si>
    <t>JSIA-9HRKLS</t>
  </si>
  <si>
    <t>JSIA-9HRKLR</t>
  </si>
  <si>
    <t>JSIA-9HRKLQ</t>
  </si>
  <si>
    <t>JSIA-9HRKLP</t>
  </si>
  <si>
    <t>JSIA-9HRKLN</t>
  </si>
  <si>
    <t>JSIA-9HRKLM</t>
  </si>
  <si>
    <t>JSIA-9HRKLL</t>
  </si>
  <si>
    <t>JSIA-9HRKLK</t>
  </si>
  <si>
    <t>JSIA-9HRKLJ</t>
  </si>
  <si>
    <t>JSIA-9HRKLH</t>
  </si>
  <si>
    <t>JSIA-9HRKLG</t>
  </si>
  <si>
    <t>JSIA-9HRKLF</t>
  </si>
  <si>
    <t>JSIA-9HRKLE</t>
  </si>
  <si>
    <t>JSIA-9HRKLD</t>
  </si>
  <si>
    <t>JSIA-9HRKLC</t>
  </si>
  <si>
    <t>JSIA-9HRKLB</t>
  </si>
  <si>
    <t>JSIA-9HRKLA</t>
  </si>
  <si>
    <t>JSIA-9HRKL9</t>
  </si>
  <si>
    <t>JSIA-9HRKL8</t>
  </si>
  <si>
    <t>JSIA-9HRKL7</t>
  </si>
  <si>
    <t>JSIA-9HRKL6</t>
  </si>
  <si>
    <t>Položky, s ktorými súvisí osobitne vysoké riziko</t>
  </si>
  <si>
    <t>JSIA-9HRKL5</t>
  </si>
  <si>
    <t>JSIA-9HRKL4</t>
  </si>
  <si>
    <t>JSIA-9HRKL3</t>
  </si>
  <si>
    <t>JSIA-9HRKL2</t>
  </si>
  <si>
    <t>JSIA-9HRKKZ</t>
  </si>
  <si>
    <t>JSIA-9HRKKY</t>
  </si>
  <si>
    <t>JSIA-9HRKKX</t>
  </si>
  <si>
    <t>JSIA-9HRKKW</t>
  </si>
  <si>
    <t>JSIA-9HRKKV</t>
  </si>
  <si>
    <t>JSIA-9HRKKU</t>
  </si>
  <si>
    <t>JSIA-9HRKKT</t>
  </si>
  <si>
    <t>JSIA-9HRKKS</t>
  </si>
  <si>
    <t>JSIA-9HRKKR</t>
  </si>
  <si>
    <t>JSIA-9HRKKQ</t>
  </si>
  <si>
    <t>JSIA-9HRKKP</t>
  </si>
  <si>
    <t>JSIA-9HRKKN</t>
  </si>
  <si>
    <t>JSIA-9HRKKM</t>
  </si>
  <si>
    <t>JSIA-9HRKKL</t>
  </si>
  <si>
    <t>JSIA-9HRKKK</t>
  </si>
  <si>
    <t>JSIA-9HRKKJ</t>
  </si>
  <si>
    <t>JSIA-9HRKKH</t>
  </si>
  <si>
    <t>JSIA-9HRKKG</t>
  </si>
  <si>
    <t>JSIA-9HRKKF</t>
  </si>
  <si>
    <t>JSIA-9HRKKE</t>
  </si>
  <si>
    <t>JSIA-9HRKKD</t>
  </si>
  <si>
    <t>C 07.00 - Kreditné riziko a kreditné riziko protistrany a bezodplatné dodania (CR SA)- cast L</t>
  </si>
  <si>
    <t>C0712</t>
  </si>
  <si>
    <t>JSIA-9HRKNY</t>
  </si>
  <si>
    <t>JSIA-9HRKNX</t>
  </si>
  <si>
    <t>JSIA-9HRKNW</t>
  </si>
  <si>
    <t>JSIA-9HRKNV</t>
  </si>
  <si>
    <t>JSIA-9HRKNU</t>
  </si>
  <si>
    <t>JSIA-9HRKNT</t>
  </si>
  <si>
    <t>JSIA-9HRKNS</t>
  </si>
  <si>
    <t>JSIA-9HRKNR</t>
  </si>
  <si>
    <t>JSIA-9HRKNQ</t>
  </si>
  <si>
    <t>JSIA-9HRKNP</t>
  </si>
  <si>
    <t>JSIA-9HRKNN</t>
  </si>
  <si>
    <t>JSIA-9HRKNM</t>
  </si>
  <si>
    <t>JSIA-9HRKNL</t>
  </si>
  <si>
    <t>JSIA-9HRKNK</t>
  </si>
  <si>
    <t>JSIA-9HRKNJ</t>
  </si>
  <si>
    <t>JSIA-9HRKNH</t>
  </si>
  <si>
    <t>JSIA-9HRKNG</t>
  </si>
  <si>
    <t>JSIA-9HRKNF</t>
  </si>
  <si>
    <t>JSIA-9HRKNE</t>
  </si>
  <si>
    <t>JSIA-9HRKND</t>
  </si>
  <si>
    <t>JSIA-9HRKNC</t>
  </si>
  <si>
    <t>JSIA-9HRKNB</t>
  </si>
  <si>
    <t>JSIA-9HRKNA</t>
  </si>
  <si>
    <t>JSIA-9HRKN9</t>
  </si>
  <si>
    <t>JSIA-9HRKN8</t>
  </si>
  <si>
    <t>JSIA-9HRKN7</t>
  </si>
  <si>
    <t>JSIA-9HRKN6</t>
  </si>
  <si>
    <t>JSIA-9HRKN5</t>
  </si>
  <si>
    <t>JSIA-9HRKN4</t>
  </si>
  <si>
    <t>JSIA-9HRKN3</t>
  </si>
  <si>
    <t>JSIA-9HRKN2</t>
  </si>
  <si>
    <t>JSIA-9HRKMZ</t>
  </si>
  <si>
    <t>Kryté dlhopisy</t>
  </si>
  <si>
    <t>JSIA-9HRKMY</t>
  </si>
  <si>
    <t>JSIA-9HRKMX</t>
  </si>
  <si>
    <t>JSIA-9HRKMW</t>
  </si>
  <si>
    <t>JSIA-9HRKMV</t>
  </si>
  <si>
    <t>JSIA-9HRKMU</t>
  </si>
  <si>
    <t>JSIA-9HRKMT</t>
  </si>
  <si>
    <t>JSIA-9HRKMS</t>
  </si>
  <si>
    <t>JSIA-9HRKMR</t>
  </si>
  <si>
    <t>JSIA-9HRKMQ</t>
  </si>
  <si>
    <t>JSIA-9HRKMP</t>
  </si>
  <si>
    <t>JSIA-9HRKMN</t>
  </si>
  <si>
    <t>JSIA-9HRKMM</t>
  </si>
  <si>
    <t>JSIA-9HRKML</t>
  </si>
  <si>
    <t>JSIA-9HRKMK</t>
  </si>
  <si>
    <t>JSIA-9HRKMJ</t>
  </si>
  <si>
    <t>JSIA-9HRKMH</t>
  </si>
  <si>
    <t>JSIA-9HRKMG</t>
  </si>
  <si>
    <t>JSIA-9HRKMF</t>
  </si>
  <si>
    <t>JSIA-9HRKME</t>
  </si>
  <si>
    <t>JSIA-9HRKMD</t>
  </si>
  <si>
    <t>JSIA-9HRKMC</t>
  </si>
  <si>
    <t>JSIA-9HRKMB</t>
  </si>
  <si>
    <t>JSIA-9HRKMA</t>
  </si>
  <si>
    <t>JSIA-9HRKM9</t>
  </si>
  <si>
    <t>JSIA-9HRKM8</t>
  </si>
  <si>
    <t>C 07.00 - Kreditné riziko a kreditné riziko protistrany a bezodplatné dodania (CR SA)- cast M</t>
  </si>
  <si>
    <t>C0713</t>
  </si>
  <si>
    <t>JSIA-9HSBDV</t>
  </si>
  <si>
    <t>JSIA-9HSBDU</t>
  </si>
  <si>
    <t>JSIA-9HSBDT</t>
  </si>
  <si>
    <t>JSIA-9HSBDS</t>
  </si>
  <si>
    <t>JSIA-9HSBDR</t>
  </si>
  <si>
    <t>JSIA-9HSBDQ</t>
  </si>
  <si>
    <t>JSIA-9HSBDP</t>
  </si>
  <si>
    <t>JSIA-9HSBDN</t>
  </si>
  <si>
    <t>JSIA-9HSBDM</t>
  </si>
  <si>
    <t>JSIA-9HSBDL</t>
  </si>
  <si>
    <t>JSIA-9HSBDK</t>
  </si>
  <si>
    <t>JSIA-9HSBDJ</t>
  </si>
  <si>
    <t>JSIA-9HSBDH</t>
  </si>
  <si>
    <t>JSIA-9HSBDG</t>
  </si>
  <si>
    <t>JSIA-9HSBDF</t>
  </si>
  <si>
    <t>JSIA-9HSBDE</t>
  </si>
  <si>
    <t>JSIA-9HSBDD</t>
  </si>
  <si>
    <t>JSIA-9HSBDC</t>
  </si>
  <si>
    <t>JSIA-9HSBDB</t>
  </si>
  <si>
    <t>JSIA-9HSBDA</t>
  </si>
  <si>
    <t>JSIA-9HSBD9</t>
  </si>
  <si>
    <t>JSIA-9HSBD8</t>
  </si>
  <si>
    <t>JSIA-9HSBD7</t>
  </si>
  <si>
    <t>JSIA-9HSBD6</t>
  </si>
  <si>
    <t>JSIA-9HSBD5</t>
  </si>
  <si>
    <t>JSIA-9HSBD4</t>
  </si>
  <si>
    <t>JSIA-9HSBD3</t>
  </si>
  <si>
    <t>JSIA-9HSBD2</t>
  </si>
  <si>
    <t>JSIA-9HSBCZ</t>
  </si>
  <si>
    <t>JSIA-9HSBCY</t>
  </si>
  <si>
    <t>JSIA-9HSBCX</t>
  </si>
  <si>
    <t>JSIA-9HSBCW</t>
  </si>
  <si>
    <t>Pohľadávky voči inštitúciám a podnikateľským subjektom s krátkodobým ratingovým hodnotením</t>
  </si>
  <si>
    <t>JSIA-9HSBCV</t>
  </si>
  <si>
    <t>JSIA-9HSBCU</t>
  </si>
  <si>
    <t>JSIA-9HSBCT</t>
  </si>
  <si>
    <t>JSIA-9HSBCS</t>
  </si>
  <si>
    <t>JSIA-9HSBCR</t>
  </si>
  <si>
    <t>JSIA-9HSBCQ</t>
  </si>
  <si>
    <t>JSIA-9HSBCP</t>
  </si>
  <si>
    <t>JSIA-9HSBCN</t>
  </si>
  <si>
    <t>JSIA-9HSBCM</t>
  </si>
  <si>
    <t>JSIA-9HSBCL</t>
  </si>
  <si>
    <t>JSIA-9HSBCK</t>
  </si>
  <si>
    <t>JSIA-9HSBCJ</t>
  </si>
  <si>
    <t>JSIA-9HSBCH</t>
  </si>
  <si>
    <t>JSIA-9HSBCG</t>
  </si>
  <si>
    <t>JSIA-9HSBCF</t>
  </si>
  <si>
    <t>JSIA-9HSBCE</t>
  </si>
  <si>
    <t>JSIA-9HSBCD</t>
  </si>
  <si>
    <t>JSIA-9HSBCC</t>
  </si>
  <si>
    <t>JSIA-9HSBCB</t>
  </si>
  <si>
    <t>JSIA-9HSBCA</t>
  </si>
  <si>
    <t>JSIA-9HSBC9</t>
  </si>
  <si>
    <t>JSIA-9HSBC8</t>
  </si>
  <si>
    <t>JSIA-9HSBC7</t>
  </si>
  <si>
    <t>JSIA-9HSBC6</t>
  </si>
  <si>
    <t>JSIA-9HSBC5</t>
  </si>
  <si>
    <t>C 07.00 - Kreditné riziko a kreditné riziko protistrany a bezodplatné dodania (CR SA)- cast N</t>
  </si>
  <si>
    <t>C0714</t>
  </si>
  <si>
    <t>JSIA-9HRKSN</t>
  </si>
  <si>
    <t>JSIA-9HRKSM</t>
  </si>
  <si>
    <t>JSIA-9HRKSL</t>
  </si>
  <si>
    <t>JSIA-9HRKSK</t>
  </si>
  <si>
    <t>JSIA-9HRKSJ</t>
  </si>
  <si>
    <t>JSIA-9HRKSH</t>
  </si>
  <si>
    <t>JSIA-9HRKSG</t>
  </si>
  <si>
    <t>JSIA-9HRKSF</t>
  </si>
  <si>
    <t>JSIA-9HRKSE</t>
  </si>
  <si>
    <t>JSIA-9HRKSD</t>
  </si>
  <si>
    <t>JSIA-9HRKSC</t>
  </si>
  <si>
    <t>JSIA-9HRKSB</t>
  </si>
  <si>
    <t>JSIA-9HRKSA</t>
  </si>
  <si>
    <t>JSIA-9HRKS9</t>
  </si>
  <si>
    <t>JSIA-9HRKS8</t>
  </si>
  <si>
    <t>JSIA-9HRKS7</t>
  </si>
  <si>
    <t>JSIA-9HRKS6</t>
  </si>
  <si>
    <t>JSIA-9HRKS5</t>
  </si>
  <si>
    <t>JSIA-9HRKS4</t>
  </si>
  <si>
    <t>JSIA-9HRKS3</t>
  </si>
  <si>
    <t>JSIA-9HRKS2</t>
  </si>
  <si>
    <t>JSIA-9HRKRZ</t>
  </si>
  <si>
    <t>JSIA-9HRKRY</t>
  </si>
  <si>
    <t>JSIA-9HRKRX</t>
  </si>
  <si>
    <t>JSIA-9HRKRW</t>
  </si>
  <si>
    <t>JSIA-9HRKRV</t>
  </si>
  <si>
    <t>JSIA-9HRKRU</t>
  </si>
  <si>
    <t>JSIA-9HRKRT</t>
  </si>
  <si>
    <t>JSIA-9HRKRS</t>
  </si>
  <si>
    <t>JSIA-9HRKRR</t>
  </si>
  <si>
    <t>JSIA-9HRKRQ</t>
  </si>
  <si>
    <t>JSIA-9HRKRP</t>
  </si>
  <si>
    <t>Podniky kolektívneho investovania (PKI)</t>
  </si>
  <si>
    <t>JSIA-9HRKRN</t>
  </si>
  <si>
    <t>JSIA-9HRKRM</t>
  </si>
  <si>
    <t>JSIA-9HRKRL</t>
  </si>
  <si>
    <t>JSIA-9HRKRK</t>
  </si>
  <si>
    <t>JSIA-9HRKRJ</t>
  </si>
  <si>
    <t>JSIA-9HRKRH</t>
  </si>
  <si>
    <t>JSIA-9HRKRG</t>
  </si>
  <si>
    <t>JSIA-9HRKRF</t>
  </si>
  <si>
    <t>JSIA-9HRKRE</t>
  </si>
  <si>
    <t>JSIA-9HRKRD</t>
  </si>
  <si>
    <t>JSIA-9HRKRC</t>
  </si>
  <si>
    <t>JSIA-9HRKRB</t>
  </si>
  <si>
    <t>JSIA-9HRKRA</t>
  </si>
  <si>
    <t>JSIA-9HRKR9</t>
  </si>
  <si>
    <t>JSIA-9HRKR8</t>
  </si>
  <si>
    <t>JSIA-9HRKR7</t>
  </si>
  <si>
    <t>JSIA-9HRKR6</t>
  </si>
  <si>
    <t>JSIA-9HRKR5</t>
  </si>
  <si>
    <t>JSIA-9HRKR4</t>
  </si>
  <si>
    <t>JSIA-9HRKR3</t>
  </si>
  <si>
    <t>JSIA-9HRKR2</t>
  </si>
  <si>
    <t>JSIA-9HRKQZ</t>
  </si>
  <si>
    <t>JSIA-9HRKQY</t>
  </si>
  <si>
    <t>JSIA-9HRKQX</t>
  </si>
  <si>
    <t>JSIA-9HRKQW</t>
  </si>
  <si>
    <t>C 07.00 - Kreditné riziko a kreditné riziko protistrany a bezodplatné dodania (CR SA)- cast O</t>
  </si>
  <si>
    <t>C071</t>
  </si>
  <si>
    <t>JSIA-9HSBFQ</t>
  </si>
  <si>
    <t>JSIA-9HSBFP</t>
  </si>
  <si>
    <t>JSIA-9HSBFN</t>
  </si>
  <si>
    <t>JSIA-9HSBFM</t>
  </si>
  <si>
    <t>JSIA-9HSBFL</t>
  </si>
  <si>
    <t>JSIA-9HSBFK</t>
  </si>
  <si>
    <t>JSIA-9HSBFJ</t>
  </si>
  <si>
    <t>JSIA-9HSBFH</t>
  </si>
  <si>
    <t>JSIA-9HSBFG</t>
  </si>
  <si>
    <t>JSIA-9HSBFF</t>
  </si>
  <si>
    <t>JSIA-9HSBFE</t>
  </si>
  <si>
    <t>JSIA-9HSBFD</t>
  </si>
  <si>
    <t>JSIA-9HSBFC</t>
  </si>
  <si>
    <t>JSIA-9HSBFB</t>
  </si>
  <si>
    <t>JSIA-9HSBFA</t>
  </si>
  <si>
    <t>JSIA-9HSBF9</t>
  </si>
  <si>
    <t>JSIA-9HSBF8</t>
  </si>
  <si>
    <t>JSIA-9HSBF7</t>
  </si>
  <si>
    <t>JSIA-9HSBF6</t>
  </si>
  <si>
    <t>JSIA-9HSBF5</t>
  </si>
  <si>
    <t>JSIA-9HSBF4</t>
  </si>
  <si>
    <t>JSIA-9HSBF3</t>
  </si>
  <si>
    <t>JSIA-9HSBF2</t>
  </si>
  <si>
    <t>JSIA-9HSBEZ</t>
  </si>
  <si>
    <t>JSIA-9HSBEY</t>
  </si>
  <si>
    <t>JSIA-9HSBEX</t>
  </si>
  <si>
    <t>JSIA-9HSBEW</t>
  </si>
  <si>
    <t>JSIA-9HSBEV</t>
  </si>
  <si>
    <t>JSIA-9HSBEU</t>
  </si>
  <si>
    <t>JSIA-9HSBET</t>
  </si>
  <si>
    <t>JSIA-9HSBES</t>
  </si>
  <si>
    <t>JSIA-9HSBER</t>
  </si>
  <si>
    <t>Vlastný kapitál</t>
  </si>
  <si>
    <t>JSIA-9HSBEQ</t>
  </si>
  <si>
    <t>JSIA-9HSBEP</t>
  </si>
  <si>
    <t>JSIA-9HSBEN</t>
  </si>
  <si>
    <t>JSIA-9HSBEM</t>
  </si>
  <si>
    <t>JSIA-9HSBEL</t>
  </si>
  <si>
    <t>JSIA-9HSBEK</t>
  </si>
  <si>
    <t>JSIA-9HSBEJ</t>
  </si>
  <si>
    <t>JSIA-9HSBEH</t>
  </si>
  <si>
    <t>JSIA-9HSBEG</t>
  </si>
  <si>
    <t>JSIA-9HSBEF</t>
  </si>
  <si>
    <t>JSIA-9HSBEE</t>
  </si>
  <si>
    <t>JSIA-9HSBED</t>
  </si>
  <si>
    <t>JSIA-9HSBEC</t>
  </si>
  <si>
    <t>JSIA-9HSBEB</t>
  </si>
  <si>
    <t>JSIA-9HSBEA</t>
  </si>
  <si>
    <t>JSIA-9HSBE9</t>
  </si>
  <si>
    <t>JSIA-9HSBE8</t>
  </si>
  <si>
    <t>JSIA-9HSBE7</t>
  </si>
  <si>
    <t>JSIA-9HSBE6</t>
  </si>
  <si>
    <t>JSIA-9HSBE5</t>
  </si>
  <si>
    <t>JSIA-9HSBE4</t>
  </si>
  <si>
    <t>JSIA-9HSBE3</t>
  </si>
  <si>
    <t>JSIA-9HSBE2</t>
  </si>
  <si>
    <t>JSIA-9HSBDZ</t>
  </si>
  <si>
    <t>JSIA-9HSBDY</t>
  </si>
  <si>
    <t>C 07.00 - Kreditné riziko a kreditné riziko protistrany a bezodplatné dodania (CR SA)- cast P</t>
  </si>
  <si>
    <t>C0716</t>
  </si>
  <si>
    <t>JSIA-9HRKUS</t>
  </si>
  <si>
    <t>JSIA-9HRKUR</t>
  </si>
  <si>
    <t>JSIA-9HRKUQ</t>
  </si>
  <si>
    <t>JSIA-9HRKUP</t>
  </si>
  <si>
    <t>JSIA-9HRKUN</t>
  </si>
  <si>
    <t>JSIA-9HRKUM</t>
  </si>
  <si>
    <t>JSIA-9HRKUL</t>
  </si>
  <si>
    <t>JSIA-9HRKUK</t>
  </si>
  <si>
    <t>JSIA-9HRKUJ</t>
  </si>
  <si>
    <t>JSIA-9HRKUH</t>
  </si>
  <si>
    <t>JSIA-9HRKUG</t>
  </si>
  <si>
    <t>JSIA-9HRKUF</t>
  </si>
  <si>
    <t>JSIA-9HRKUE</t>
  </si>
  <si>
    <t>JSIA-9HRKUD</t>
  </si>
  <si>
    <t>JSIA-9HRKUC</t>
  </si>
  <si>
    <t>JSIA-9HRKUB</t>
  </si>
  <si>
    <t>JSIA-9HRKUA</t>
  </si>
  <si>
    <t>JSIA-9HRKU9</t>
  </si>
  <si>
    <t>JSIA-9HRKU8</t>
  </si>
  <si>
    <t>JSIA-9HRKU7</t>
  </si>
  <si>
    <t>JSIA-9HRKU6</t>
  </si>
  <si>
    <t>JSIA-9HRKU5</t>
  </si>
  <si>
    <t>JSIA-9HRKU4</t>
  </si>
  <si>
    <t>JSIA-9HRKU3</t>
  </si>
  <si>
    <t>JSIA-9HRKU2</t>
  </si>
  <si>
    <t>JSIA-9HRKTZ</t>
  </si>
  <si>
    <t>JSIA-9HRKTY</t>
  </si>
  <si>
    <t>JSIA-9HRKTX</t>
  </si>
  <si>
    <t>JSIA-9HRKTW</t>
  </si>
  <si>
    <t>JSIA-9HRKTV</t>
  </si>
  <si>
    <t>JSIA-9HRKTU</t>
  </si>
  <si>
    <t>JSIA-9HRKTT</t>
  </si>
  <si>
    <t>Iné položky</t>
  </si>
  <si>
    <t>JSIA-9HRKVM</t>
  </si>
  <si>
    <t>JSIA-9HRKVL</t>
  </si>
  <si>
    <t>JSIA-9HRKVK</t>
  </si>
  <si>
    <t>JSIA-9HRKVJ</t>
  </si>
  <si>
    <t>JSIA-9HRKVH</t>
  </si>
  <si>
    <t>JSIA-9HRKVG</t>
  </si>
  <si>
    <t>JSIA-9HRKVF</t>
  </si>
  <si>
    <t>JSIA-9HRKVE</t>
  </si>
  <si>
    <t>JSIA-9HRKVD</t>
  </si>
  <si>
    <t>JSIA-9HRKVC</t>
  </si>
  <si>
    <t>JSIA-9HRKVB</t>
  </si>
  <si>
    <t>JSIA-9HRKVA</t>
  </si>
  <si>
    <t>JSIA-9HRKV9</t>
  </si>
  <si>
    <t>JSIA-9HRKV8</t>
  </si>
  <si>
    <t>JSIA-9HRKV7</t>
  </si>
  <si>
    <t>JSIA-9HRKV6</t>
  </si>
  <si>
    <t>JSIA-9HRKV5</t>
  </si>
  <si>
    <t>JSIA-9HRKV4</t>
  </si>
  <si>
    <t>JSIA-9HRKV3</t>
  </si>
  <si>
    <t>JSIA-9HRKV2</t>
  </si>
  <si>
    <t>JSIA-9HRKUZ</t>
  </si>
  <si>
    <t>JSIA-9HRKUY</t>
  </si>
  <si>
    <t>JSIA-9HRKUX</t>
  </si>
  <si>
    <t>JSIA-9HRKUW</t>
  </si>
  <si>
    <t>JSIA-9HRKUV</t>
  </si>
  <si>
    <t>C 07.00 - Kreditné riziko a kreditné riziko protistrany a bezodplatné dodania (CR SA)- cast R</t>
  </si>
  <si>
    <t>C0717</t>
  </si>
  <si>
    <t>8120  Privatbanka, a.s.</t>
  </si>
  <si>
    <t>31.12.2014</t>
  </si>
  <si>
    <t>8120</t>
  </si>
  <si>
    <t>Auditovaný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</si>
</sst>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[$-41B]d\.\ mmmm\ yyyy"/>
  </numFmts>
  <fonts count="65">
    <font>
      <sz val="9"/>
      <color indexed="8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sz val="9"/>
      <color indexed="9"/>
      <name val="Arial CE"/>
      <family val="2"/>
    </font>
    <font>
      <sz val="9"/>
      <color indexed="20"/>
      <name val="Arial CE"/>
      <family val="2"/>
    </font>
    <font>
      <b/>
      <sz val="9"/>
      <color indexed="52"/>
      <name val="Arial CE"/>
      <family val="2"/>
    </font>
    <font>
      <i/>
      <sz val="9"/>
      <color indexed="23"/>
      <name val="Arial CE"/>
      <family val="2"/>
    </font>
    <font>
      <sz val="9"/>
      <color indexed="17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9"/>
      <color indexed="9"/>
      <name val="Arial CE"/>
      <family val="2"/>
    </font>
    <font>
      <sz val="9"/>
      <color indexed="62"/>
      <name val="Arial CE"/>
      <family val="2"/>
    </font>
    <font>
      <sz val="9"/>
      <color indexed="52"/>
      <name val="Arial CE"/>
      <family val="2"/>
    </font>
    <font>
      <sz val="9"/>
      <color indexed="60"/>
      <name val="Arial CE"/>
      <family val="2"/>
    </font>
    <font>
      <sz val="11"/>
      <color indexed="8"/>
      <name val="Arial"/>
      <family val="2"/>
    </font>
    <font>
      <sz val="11"/>
      <color indexed="8"/>
      <name val="Arial CE"/>
      <family val="2"/>
    </font>
    <font>
      <b/>
      <sz val="9"/>
      <color indexed="63"/>
      <name val="Arial CE"/>
      <family val="2"/>
    </font>
    <font>
      <b/>
      <sz val="9"/>
      <color indexed="8"/>
      <name val="Arial CE"/>
      <family val="2"/>
    </font>
    <font>
      <sz val="9"/>
      <color indexed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9" borderId="0" applyNumberFormat="0" applyBorder="0" applyAlignment="0" applyProtection="0"/>
    <xf numFmtId="0" fontId="27" fillId="9" borderId="0" applyNumberFormat="0" applyBorder="0" applyAlignment="0" applyProtection="0"/>
    <xf numFmtId="0" fontId="38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6" borderId="0" applyNumberFormat="0" applyBorder="0" applyAlignment="0" applyProtection="0"/>
    <xf numFmtId="0" fontId="27" fillId="16" borderId="0" applyNumberFormat="0" applyBorder="0" applyAlignment="0" applyProtection="0"/>
    <xf numFmtId="0" fontId="38" fillId="17" borderId="0" applyNumberFormat="0" applyBorder="0" applyAlignment="0" applyProtection="0"/>
    <xf numFmtId="0" fontId="27" fillId="17" borderId="0" applyNumberFormat="0" applyBorder="0" applyAlignment="0" applyProtection="0"/>
    <xf numFmtId="0" fontId="38" fillId="18" borderId="0" applyNumberFormat="0" applyBorder="0" applyAlignment="0" applyProtection="0"/>
    <xf numFmtId="0" fontId="27" fillId="18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19" borderId="0" applyNumberFormat="0" applyBorder="0" applyAlignment="0" applyProtection="0"/>
    <xf numFmtId="0" fontId="27" fillId="19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7" borderId="1" applyNumberFormat="0" applyAlignment="0" applyProtection="0"/>
    <xf numFmtId="0" fontId="18" fillId="4" borderId="0" applyNumberFormat="0" applyBorder="0" applyAlignment="0" applyProtection="0"/>
    <xf numFmtId="0" fontId="40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13" fillId="21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43" fillId="0" borderId="4" applyNumberFormat="0" applyFill="0" applyAlignment="0" applyProtection="0"/>
    <xf numFmtId="0" fontId="31" fillId="0" borderId="4" applyNumberFormat="0" applyFill="0" applyAlignment="0" applyProtection="0"/>
    <xf numFmtId="0" fontId="44" fillId="0" borderId="5" applyNumberFormat="0" applyFill="0" applyAlignment="0" applyProtection="0"/>
    <xf numFmtId="0" fontId="32" fillId="0" borderId="5" applyNumberFormat="0" applyFill="0" applyAlignment="0" applyProtection="0"/>
    <xf numFmtId="0" fontId="45" fillId="0" borderId="6" applyNumberFormat="0" applyFill="0" applyAlignment="0" applyProtection="0"/>
    <xf numFmtId="0" fontId="33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1" borderId="2" applyNumberFormat="0" applyAlignment="0" applyProtection="0"/>
    <xf numFmtId="0" fontId="29" fillId="21" borderId="2" applyNumberFormat="0" applyAlignment="0" applyProtection="0"/>
    <xf numFmtId="0" fontId="23" fillId="3" borderId="0" applyNumberFormat="0" applyBorder="0" applyAlignment="0" applyProtection="0"/>
    <xf numFmtId="0" fontId="4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10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34" fillId="0" borderId="3" applyNumberFormat="0" applyFill="0" applyAlignment="0" applyProtection="0"/>
    <xf numFmtId="0" fontId="20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9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1" fillId="0" borderId="11" applyNumberFormat="0" applyFill="0" applyAlignment="0" applyProtection="0"/>
    <xf numFmtId="0" fontId="5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20" borderId="10" applyNumberFormat="0" applyAlignment="0" applyProtection="0"/>
    <xf numFmtId="0" fontId="24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3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0" borderId="12" xfId="0" applyFont="1" applyFill="1" applyBorder="1" applyAlignment="1" applyProtection="1">
      <alignment/>
      <protection/>
    </xf>
    <xf numFmtId="0" fontId="1" fillId="20" borderId="13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 locked="0"/>
    </xf>
    <xf numFmtId="3" fontId="1" fillId="0" borderId="13" xfId="0" applyNumberFormat="1" applyFont="1" applyBorder="1" applyAlignment="1" applyProtection="1">
      <alignment/>
      <protection/>
    </xf>
    <xf numFmtId="9" fontId="55" fillId="25" borderId="13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49" fontId="1" fillId="0" borderId="14" xfId="0" applyNumberFormat="1" applyFont="1" applyFill="1" applyBorder="1" applyAlignment="1" applyProtection="1">
      <alignment/>
      <protection locked="0"/>
    </xf>
    <xf numFmtId="9" fontId="57" fillId="25" borderId="13" xfId="0" applyNumberFormat="1" applyFont="1" applyFill="1" applyBorder="1" applyAlignment="1">
      <alignment vertical="center" wrapText="1"/>
    </xf>
    <xf numFmtId="0" fontId="1" fillId="20" borderId="15" xfId="0" applyFont="1" applyFill="1" applyBorder="1" applyAlignment="1" applyProtection="1">
      <alignment/>
      <protection/>
    </xf>
    <xf numFmtId="0" fontId="1" fillId="20" borderId="7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 locked="0"/>
    </xf>
    <xf numFmtId="3" fontId="1" fillId="0" borderId="7" xfId="0" applyNumberFormat="1" applyFont="1" applyBorder="1" applyAlignment="1" applyProtection="1">
      <alignment/>
      <protection/>
    </xf>
    <xf numFmtId="0" fontId="55" fillId="25" borderId="7" xfId="0" applyFont="1" applyFill="1" applyBorder="1" applyAlignment="1" applyProtection="1">
      <alignment vertical="center" wrapText="1"/>
      <protection locked="0"/>
    </xf>
    <xf numFmtId="49" fontId="1" fillId="0" borderId="16" xfId="0" applyNumberFormat="1" applyFont="1" applyFill="1" applyBorder="1" applyAlignment="1" applyProtection="1">
      <alignment/>
      <protection locked="0"/>
    </xf>
    <xf numFmtId="0" fontId="57" fillId="25" borderId="7" xfId="0" applyFont="1" applyFill="1" applyBorder="1" applyAlignment="1">
      <alignment vertical="center" wrapText="1"/>
    </xf>
    <xf numFmtId="0" fontId="21" fillId="0" borderId="17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3" fontId="21" fillId="0" borderId="18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49" fontId="21" fillId="0" borderId="19" xfId="0" applyNumberFormat="1" applyFont="1" applyBorder="1" applyAlignment="1" applyProtection="1">
      <alignment/>
      <protection locked="0"/>
    </xf>
    <xf numFmtId="0" fontId="58" fillId="0" borderId="0" xfId="0" applyFont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/>
    </xf>
    <xf numFmtId="9" fontId="55" fillId="25" borderId="20" xfId="0" applyNumberFormat="1" applyFont="1" applyFill="1" applyBorder="1" applyAlignment="1" applyProtection="1">
      <alignment horizontal="left" vertical="center" wrapText="1" indent="1"/>
      <protection locked="0"/>
    </xf>
    <xf numFmtId="9" fontId="57" fillId="25" borderId="20" xfId="0" applyNumberFormat="1" applyFont="1" applyFill="1" applyBorder="1" applyAlignment="1">
      <alignment horizontal="left" vertical="center" wrapText="1" indent="1"/>
    </xf>
    <xf numFmtId="9" fontId="55" fillId="25" borderId="7" xfId="0" applyNumberFormat="1" applyFont="1" applyFill="1" applyBorder="1" applyAlignment="1" applyProtection="1">
      <alignment horizontal="left" vertical="center" wrapText="1" indent="1"/>
      <protection locked="0"/>
    </xf>
    <xf numFmtId="9" fontId="57" fillId="25" borderId="7" xfId="0" applyNumberFormat="1" applyFont="1" applyFill="1" applyBorder="1" applyAlignment="1">
      <alignment horizontal="left" vertical="center" wrapText="1" indent="1"/>
    </xf>
    <xf numFmtId="3" fontId="1" fillId="0" borderId="7" xfId="0" applyNumberFormat="1" applyFont="1" applyBorder="1" applyAlignment="1" applyProtection="1">
      <alignment/>
      <protection locked="0"/>
    </xf>
    <xf numFmtId="9" fontId="55" fillId="0" borderId="7" xfId="0" applyNumberFormat="1" applyFont="1" applyFill="1" applyBorder="1" applyAlignment="1" applyProtection="1">
      <alignment horizontal="left" vertical="center" wrapText="1" indent="2"/>
      <protection locked="0"/>
    </xf>
    <xf numFmtId="9" fontId="57" fillId="0" borderId="7" xfId="0" applyNumberFormat="1" applyFont="1" applyFill="1" applyBorder="1" applyAlignment="1">
      <alignment horizontal="left" vertical="center" wrapText="1" indent="2"/>
    </xf>
    <xf numFmtId="9" fontId="59" fillId="0" borderId="7" xfId="0" applyNumberFormat="1" applyFont="1" applyFill="1" applyBorder="1" applyAlignment="1" applyProtection="1">
      <alignment horizontal="left" vertical="center" wrapText="1" indent="4"/>
      <protection locked="0"/>
    </xf>
    <xf numFmtId="9" fontId="60" fillId="0" borderId="7" xfId="0" applyNumberFormat="1" applyFont="1" applyFill="1" applyBorder="1" applyAlignment="1">
      <alignment horizontal="left" vertical="center" wrapText="1" indent="4"/>
    </xf>
    <xf numFmtId="49" fontId="1" fillId="0" borderId="16" xfId="0" applyNumberFormat="1" applyFont="1" applyBorder="1" applyAlignment="1" applyProtection="1">
      <alignment/>
      <protection locked="0"/>
    </xf>
    <xf numFmtId="9" fontId="55" fillId="0" borderId="7" xfId="0" applyNumberFormat="1" applyFont="1" applyFill="1" applyBorder="1" applyAlignment="1" applyProtection="1">
      <alignment vertical="center" wrapText="1"/>
      <protection locked="0"/>
    </xf>
    <xf numFmtId="9" fontId="57" fillId="0" borderId="7" xfId="0" applyNumberFormat="1" applyFont="1" applyFill="1" applyBorder="1" applyAlignment="1">
      <alignment vertical="center" wrapText="1"/>
    </xf>
    <xf numFmtId="0" fontId="55" fillId="0" borderId="7" xfId="0" applyFont="1" applyFill="1" applyBorder="1" applyAlignment="1" applyProtection="1">
      <alignment vertical="center" wrapText="1"/>
      <protection locked="0"/>
    </xf>
    <xf numFmtId="0" fontId="57" fillId="0" borderId="7" xfId="0" applyFont="1" applyFill="1" applyBorder="1" applyAlignment="1">
      <alignment vertical="center" wrapText="1"/>
    </xf>
    <xf numFmtId="0" fontId="55" fillId="25" borderId="21" xfId="0" applyFont="1" applyFill="1" applyBorder="1" applyAlignment="1" applyProtection="1">
      <alignment vertical="center" wrapText="1"/>
      <protection locked="0"/>
    </xf>
    <xf numFmtId="0" fontId="57" fillId="25" borderId="21" xfId="0" applyFont="1" applyFill="1" applyBorder="1" applyAlignment="1">
      <alignment vertical="center" wrapText="1"/>
    </xf>
    <xf numFmtId="49" fontId="56" fillId="20" borderId="15" xfId="0" applyNumberFormat="1" applyFont="1" applyFill="1" applyBorder="1" applyAlignment="1">
      <alignment horizontal="center" vertical="center" wrapText="1"/>
    </xf>
    <xf numFmtId="49" fontId="56" fillId="20" borderId="8" xfId="0" applyNumberFormat="1" applyFont="1" applyFill="1" applyBorder="1" applyAlignment="1">
      <alignment horizontal="center" vertical="center" wrapText="1"/>
    </xf>
    <xf numFmtId="49" fontId="56" fillId="20" borderId="7" xfId="0" applyNumberFormat="1" applyFont="1" applyFill="1" applyBorder="1" applyAlignment="1" quotePrefix="1">
      <alignment horizontal="center" vertical="center" wrapText="1"/>
    </xf>
    <xf numFmtId="0" fontId="56" fillId="20" borderId="8" xfId="0" applyFont="1" applyFill="1" applyBorder="1" applyAlignment="1" quotePrefix="1">
      <alignment horizontal="center" vertical="center" wrapText="1"/>
    </xf>
    <xf numFmtId="9" fontId="56" fillId="20" borderId="7" xfId="0" applyNumberFormat="1" applyFont="1" applyFill="1" applyBorder="1" applyAlignment="1" quotePrefix="1">
      <alignment horizontal="center" vertical="center" wrapText="1"/>
    </xf>
    <xf numFmtId="0" fontId="56" fillId="20" borderId="22" xfId="0" applyFont="1" applyFill="1" applyBorder="1" applyAlignment="1" quotePrefix="1">
      <alignment horizontal="center" vertical="center" wrapText="1"/>
    </xf>
    <xf numFmtId="0" fontId="56" fillId="20" borderId="7" xfId="0" applyFont="1" applyFill="1" applyBorder="1" applyAlignment="1" quotePrefix="1">
      <alignment horizontal="center" vertical="center" wrapText="1"/>
    </xf>
    <xf numFmtId="0" fontId="55" fillId="20" borderId="23" xfId="0" applyFont="1" applyFill="1" applyBorder="1" applyAlignment="1">
      <alignment vertical="center" wrapText="1"/>
    </xf>
    <xf numFmtId="49" fontId="55" fillId="20" borderId="24" xfId="0" applyNumberFormat="1" applyFont="1" applyFill="1" applyBorder="1" applyAlignment="1">
      <alignment/>
    </xf>
    <xf numFmtId="0" fontId="55" fillId="20" borderId="21" xfId="0" applyFont="1" applyFill="1" applyBorder="1" applyAlignment="1">
      <alignment horizontal="center" vertical="center" wrapText="1"/>
    </xf>
    <xf numFmtId="0" fontId="55" fillId="20" borderId="21" xfId="0" applyFont="1" applyFill="1" applyBorder="1" applyAlignment="1">
      <alignment/>
    </xf>
    <xf numFmtId="0" fontId="55" fillId="20" borderId="25" xfId="0" applyFont="1" applyFill="1" applyBorder="1" applyAlignment="1">
      <alignment horizontal="center" vertical="center" wrapText="1"/>
    </xf>
    <xf numFmtId="0" fontId="61" fillId="20" borderId="26" xfId="0" applyFont="1" applyFill="1" applyBorder="1" applyAlignment="1">
      <alignment vertical="center" wrapText="1"/>
    </xf>
    <xf numFmtId="49" fontId="61" fillId="20" borderId="27" xfId="0" applyNumberFormat="1" applyFont="1" applyFill="1" applyBorder="1" applyAlignment="1">
      <alignment/>
    </xf>
    <xf numFmtId="0" fontId="55" fillId="20" borderId="25" xfId="0" applyFont="1" applyFill="1" applyBorder="1" applyAlignment="1">
      <alignment/>
    </xf>
    <xf numFmtId="0" fontId="55" fillId="20" borderId="28" xfId="0" applyFont="1" applyFill="1" applyBorder="1" applyAlignment="1">
      <alignment vertical="center" wrapText="1"/>
    </xf>
    <xf numFmtId="0" fontId="55" fillId="20" borderId="29" xfId="0" applyFont="1" applyFill="1" applyBorder="1" applyAlignment="1">
      <alignment vertical="center" wrapText="1"/>
    </xf>
    <xf numFmtId="0" fontId="55" fillId="20" borderId="30" xfId="0" applyFont="1" applyFill="1" applyBorder="1" applyAlignment="1">
      <alignment horizontal="center"/>
    </xf>
    <xf numFmtId="0" fontId="61" fillId="20" borderId="31" xfId="0" applyFont="1" applyFill="1" applyBorder="1" applyAlignment="1">
      <alignment vertical="center" wrapText="1"/>
    </xf>
    <xf numFmtId="49" fontId="61" fillId="20" borderId="3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62" fillId="20" borderId="22" xfId="0" applyFont="1" applyFill="1" applyBorder="1" applyAlignment="1">
      <alignment/>
    </xf>
    <xf numFmtId="0" fontId="62" fillId="20" borderId="18" xfId="0" applyFont="1" applyFill="1" applyBorder="1" applyAlignment="1">
      <alignment/>
    </xf>
    <xf numFmtId="0" fontId="62" fillId="20" borderId="8" xfId="0" applyFont="1" applyFill="1" applyBorder="1" applyAlignment="1">
      <alignment/>
    </xf>
    <xf numFmtId="49" fontId="38" fillId="0" borderId="0" xfId="0" applyNumberFormat="1" applyFont="1" applyAlignment="1">
      <alignment/>
    </xf>
    <xf numFmtId="0" fontId="54" fillId="0" borderId="0" xfId="0" applyFont="1" applyAlignment="1">
      <alignment/>
    </xf>
    <xf numFmtId="0" fontId="0" fillId="20" borderId="7" xfId="0" applyFill="1" applyBorder="1" applyAlignment="1">
      <alignment/>
    </xf>
    <xf numFmtId="0" fontId="0" fillId="25" borderId="0" xfId="0" applyFill="1" applyBorder="1" applyAlignment="1">
      <alignment/>
    </xf>
    <xf numFmtId="0" fontId="0" fillId="20" borderId="7" xfId="0" applyFill="1" applyBorder="1" applyAlignment="1" applyProtection="1">
      <alignment/>
      <protection/>
    </xf>
    <xf numFmtId="0" fontId="0" fillId="25" borderId="7" xfId="0" applyFill="1" applyBorder="1" applyAlignment="1" applyProtection="1">
      <alignment/>
      <protection locked="0"/>
    </xf>
    <xf numFmtId="0" fontId="0" fillId="25" borderId="7" xfId="0" applyFill="1" applyBorder="1" applyAlignment="1">
      <alignment/>
    </xf>
    <xf numFmtId="14" fontId="0" fillId="0" borderId="0" xfId="0" applyNumberFormat="1" applyAlignment="1">
      <alignment/>
    </xf>
    <xf numFmtId="0" fontId="0" fillId="25" borderId="7" xfId="0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3" fillId="0" borderId="0" xfId="0" applyFont="1" applyAlignment="1" applyProtection="1">
      <alignment/>
      <protection/>
    </xf>
    <xf numFmtId="14" fontId="0" fillId="4" borderId="7" xfId="0" applyNumberFormat="1" applyFill="1" applyBorder="1" applyAlignment="1">
      <alignment/>
    </xf>
    <xf numFmtId="3" fontId="0" fillId="0" borderId="0" xfId="0" applyNumberFormat="1" applyAlignment="1">
      <alignment/>
    </xf>
    <xf numFmtId="3" fontId="56" fillId="20" borderId="7" xfId="0" applyNumberFormat="1" applyFont="1" applyFill="1" applyBorder="1" applyAlignment="1" quotePrefix="1">
      <alignment horizontal="center" vertical="center" wrapText="1"/>
    </xf>
    <xf numFmtId="3" fontId="38" fillId="0" borderId="0" xfId="0" applyNumberFormat="1" applyFont="1" applyAlignment="1">
      <alignment/>
    </xf>
    <xf numFmtId="0" fontId="0" fillId="4" borderId="33" xfId="0" applyFill="1" applyBorder="1" applyAlignment="1">
      <alignment/>
    </xf>
    <xf numFmtId="49" fontId="0" fillId="4" borderId="33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4" borderId="33" xfId="0" applyFill="1" applyBorder="1" applyAlignment="1">
      <alignment horizontal="left"/>
    </xf>
    <xf numFmtId="9" fontId="55" fillId="20" borderId="25" xfId="0" applyNumberFormat="1" applyFont="1" applyFill="1" applyBorder="1" applyAlignment="1">
      <alignment horizontal="center" vertical="center" wrapText="1"/>
    </xf>
    <xf numFmtId="9" fontId="55" fillId="20" borderId="21" xfId="0" applyNumberFormat="1" applyFont="1" applyFill="1" applyBorder="1" applyAlignment="1">
      <alignment horizontal="center" vertical="center" wrapText="1"/>
    </xf>
    <xf numFmtId="0" fontId="55" fillId="20" borderId="29" xfId="0" applyFont="1" applyFill="1" applyBorder="1" applyAlignment="1">
      <alignment/>
    </xf>
    <xf numFmtId="0" fontId="55" fillId="20" borderId="31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55" fillId="20" borderId="20" xfId="0" applyFont="1" applyFill="1" applyBorder="1" applyAlignment="1">
      <alignment horizontal="center" vertical="center" wrapText="1"/>
    </xf>
    <xf numFmtId="0" fontId="55" fillId="20" borderId="25" xfId="0" applyFont="1" applyFill="1" applyBorder="1" applyAlignment="1">
      <alignment horizontal="center" vertical="center" wrapText="1"/>
    </xf>
    <xf numFmtId="0" fontId="55" fillId="20" borderId="21" xfId="0" applyFont="1" applyFill="1" applyBorder="1" applyAlignment="1">
      <alignment horizontal="center" vertical="center" wrapText="1"/>
    </xf>
    <xf numFmtId="0" fontId="55" fillId="20" borderId="34" xfId="0" applyFont="1" applyFill="1" applyBorder="1" applyAlignment="1">
      <alignment horizontal="center" vertical="center" wrapText="1"/>
    </xf>
    <xf numFmtId="0" fontId="55" fillId="20" borderId="25" xfId="0" applyFont="1" applyFill="1" applyBorder="1" applyAlignment="1">
      <alignment/>
    </xf>
    <xf numFmtId="0" fontId="55" fillId="20" borderId="21" xfId="0" applyFont="1" applyFill="1" applyBorder="1" applyAlignment="1">
      <alignment/>
    </xf>
    <xf numFmtId="0" fontId="1" fillId="0" borderId="8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55" fillId="20" borderId="35" xfId="0" applyFont="1" applyFill="1" applyBorder="1" applyAlignment="1">
      <alignment horizontal="center" vertical="center" wrapText="1"/>
    </xf>
    <xf numFmtId="0" fontId="55" fillId="20" borderId="31" xfId="0" applyFont="1" applyFill="1" applyBorder="1" applyAlignment="1">
      <alignment horizontal="center" vertical="center" wrapText="1"/>
    </xf>
    <xf numFmtId="0" fontId="55" fillId="20" borderId="36" xfId="0" applyFont="1" applyFill="1" applyBorder="1" applyAlignment="1">
      <alignment horizontal="center" vertical="center" wrapText="1"/>
    </xf>
    <xf numFmtId="0" fontId="55" fillId="20" borderId="29" xfId="0" applyFont="1" applyFill="1" applyBorder="1" applyAlignment="1">
      <alignment horizontal="center" vertical="center" wrapText="1"/>
    </xf>
    <xf numFmtId="0" fontId="55" fillId="20" borderId="30" xfId="0" applyFont="1" applyFill="1" applyBorder="1" applyAlignment="1">
      <alignment horizontal="center" vertical="center" wrapText="1"/>
    </xf>
    <xf numFmtId="0" fontId="55" fillId="20" borderId="8" xfId="0" applyFont="1" applyFill="1" applyBorder="1" applyAlignment="1">
      <alignment horizontal="center" vertical="center" wrapText="1"/>
    </xf>
    <xf numFmtId="0" fontId="55" fillId="20" borderId="18" xfId="0" applyFont="1" applyFill="1" applyBorder="1" applyAlignment="1">
      <alignment horizontal="center" vertical="center" wrapText="1"/>
    </xf>
    <xf numFmtId="0" fontId="55" fillId="20" borderId="22" xfId="0" applyFont="1" applyFill="1" applyBorder="1" applyAlignment="1">
      <alignment horizontal="center" vertical="center" wrapText="1"/>
    </xf>
    <xf numFmtId="0" fontId="55" fillId="20" borderId="37" xfId="0" applyFont="1" applyFill="1" applyBorder="1" applyAlignment="1">
      <alignment horizontal="center" vertical="center" wrapText="1"/>
    </xf>
    <xf numFmtId="0" fontId="55" fillId="20" borderId="38" xfId="0" applyFont="1" applyFill="1" applyBorder="1" applyAlignment="1">
      <alignment horizontal="center" vertical="center" wrapText="1"/>
    </xf>
    <xf numFmtId="0" fontId="55" fillId="20" borderId="21" xfId="0" applyFont="1" applyFill="1" applyBorder="1" applyAlignment="1">
      <alignment vertical="center"/>
    </xf>
    <xf numFmtId="0" fontId="55" fillId="20" borderId="39" xfId="0" applyFont="1" applyFill="1" applyBorder="1" applyAlignment="1">
      <alignment horizontal="center" vertical="center" wrapText="1"/>
    </xf>
    <xf numFmtId="9" fontId="55" fillId="20" borderId="20" xfId="0" applyNumberFormat="1" applyFont="1" applyFill="1" applyBorder="1" applyAlignment="1">
      <alignment horizontal="center" vertical="center" wrapText="1"/>
    </xf>
    <xf numFmtId="0" fontId="55" fillId="20" borderId="40" xfId="0" applyFont="1" applyFill="1" applyBorder="1" applyAlignment="1">
      <alignment horizontal="center" vertical="center" wrapText="1"/>
    </xf>
    <xf numFmtId="0" fontId="55" fillId="20" borderId="41" xfId="0" applyFont="1" applyFill="1" applyBorder="1" applyAlignment="1">
      <alignment horizontal="center" vertical="center" wrapText="1"/>
    </xf>
    <xf numFmtId="0" fontId="55" fillId="20" borderId="42" xfId="0" applyFont="1" applyFill="1" applyBorder="1" applyAlignment="1">
      <alignment horizontal="center" vertical="center" wrapText="1"/>
    </xf>
    <xf numFmtId="9" fontId="55" fillId="20" borderId="36" xfId="0" applyNumberFormat="1" applyFont="1" applyFill="1" applyBorder="1" applyAlignment="1">
      <alignment horizontal="center" vertical="center" wrapText="1"/>
    </xf>
    <xf numFmtId="9" fontId="55" fillId="20" borderId="7" xfId="0" applyNumberFormat="1" applyFont="1" applyFill="1" applyBorder="1" applyAlignment="1">
      <alignment horizontal="center" vertical="center" wrapText="1"/>
    </xf>
    <xf numFmtId="49" fontId="0" fillId="4" borderId="8" xfId="0" applyNumberFormat="1" applyFill="1" applyBorder="1" applyAlignment="1">
      <alignment/>
    </xf>
    <xf numFmtId="0" fontId="62" fillId="20" borderId="8" xfId="0" applyFont="1" applyFill="1" applyBorder="1" applyAlignment="1">
      <alignment/>
    </xf>
    <xf numFmtId="0" fontId="62" fillId="20" borderId="18" xfId="0" applyFont="1" applyFill="1" applyBorder="1" applyAlignment="1">
      <alignment/>
    </xf>
    <xf numFmtId="0" fontId="62" fillId="20" borderId="22" xfId="0" applyFont="1" applyFill="1" applyBorder="1" applyAlignment="1">
      <alignment/>
    </xf>
    <xf numFmtId="3" fontId="55" fillId="20" borderId="36" xfId="0" applyNumberFormat="1" applyFont="1" applyFill="1" applyBorder="1" applyAlignment="1">
      <alignment horizontal="center" vertical="center" wrapText="1"/>
    </xf>
    <xf numFmtId="3" fontId="55" fillId="20" borderId="7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Border="1" applyAlignment="1" applyProtection="1">
      <alignment/>
      <protection locked="0"/>
    </xf>
    <xf numFmtId="49" fontId="21" fillId="0" borderId="18" xfId="0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0" fillId="4" borderId="18" xfId="0" applyFill="1" applyBorder="1" applyAlignment="1">
      <alignment/>
    </xf>
    <xf numFmtId="0" fontId="0" fillId="4" borderId="22" xfId="0" applyFill="1" applyBorder="1" applyAlignment="1">
      <alignment/>
    </xf>
  </cellXfs>
  <cellStyles count="311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Followed Hyperlink" xfId="193"/>
    <cellStyle name="Good" xfId="194"/>
    <cellStyle name="Good 2" xfId="195"/>
    <cellStyle name="greyed" xfId="196"/>
    <cellStyle name="Heading 1" xfId="197"/>
    <cellStyle name="Heading 1 2" xfId="198"/>
    <cellStyle name="Heading 2" xfId="199"/>
    <cellStyle name="Heading 2 2" xfId="200"/>
    <cellStyle name="Heading 3" xfId="201"/>
    <cellStyle name="Heading 3 2" xfId="202"/>
    <cellStyle name="Heading 4" xfId="203"/>
    <cellStyle name="Heading 4 2" xfId="204"/>
    <cellStyle name="highlightExposure" xfId="205"/>
    <cellStyle name="highlightText" xfId="206"/>
    <cellStyle name="Hipervínculo 2" xfId="207"/>
    <cellStyle name="Hivatkozott cella" xfId="208"/>
    <cellStyle name="Hyperlink" xfId="209"/>
    <cellStyle name="Hyperlink 2" xfId="210"/>
    <cellStyle name="Hyperlink 3" xfId="211"/>
    <cellStyle name="Hyperlink 3 2" xfId="212"/>
    <cellStyle name="Check Cell" xfId="213"/>
    <cellStyle name="Check Cell 2" xfId="214"/>
    <cellStyle name="Incorrecto" xfId="215"/>
    <cellStyle name="Input" xfId="216"/>
    <cellStyle name="Input 2" xfId="217"/>
    <cellStyle name="Input 3" xfId="218"/>
    <cellStyle name="inputExposure" xfId="219"/>
    <cellStyle name="Jegyzet" xfId="220"/>
    <cellStyle name="Jelölőszín (1)" xfId="221"/>
    <cellStyle name="Jelölőszín (2)" xfId="222"/>
    <cellStyle name="Jelölőszín (3)" xfId="223"/>
    <cellStyle name="Jelölőszín (4)" xfId="224"/>
    <cellStyle name="Jelölőszín (5)" xfId="225"/>
    <cellStyle name="Jelölőszín (6)" xfId="226"/>
    <cellStyle name="Jó" xfId="227"/>
    <cellStyle name="Kimenet" xfId="228"/>
    <cellStyle name="Lien hypertexte 2" xfId="229"/>
    <cellStyle name="Lien hypertexte 3" xfId="230"/>
    <cellStyle name="Linked Cell" xfId="231"/>
    <cellStyle name="Linked Cell 2" xfId="232"/>
    <cellStyle name="Magyarázó szöveg" xfId="233"/>
    <cellStyle name="Millares 2" xfId="234"/>
    <cellStyle name="Millares 2 2" xfId="235"/>
    <cellStyle name="Millares 3" xfId="236"/>
    <cellStyle name="Millares 3 2" xfId="237"/>
    <cellStyle name="Navadno_List1" xfId="238"/>
    <cellStyle name="Neutral" xfId="239"/>
    <cellStyle name="Neutral 2" xfId="240"/>
    <cellStyle name="Normal 10" xfId="241"/>
    <cellStyle name="Normal 11" xfId="242"/>
    <cellStyle name="Normal 12" xfId="243"/>
    <cellStyle name="Normal 13" xfId="244"/>
    <cellStyle name="Normal 14" xfId="245"/>
    <cellStyle name="Normal 15" xfId="246"/>
    <cellStyle name="Normal 2" xfId="247"/>
    <cellStyle name="Normal 2 10" xfId="248"/>
    <cellStyle name="Normal 2 2" xfId="249"/>
    <cellStyle name="Normal 2 2 2" xfId="250"/>
    <cellStyle name="Normal 2 2 3" xfId="251"/>
    <cellStyle name="Normal 2 2 3 2" xfId="252"/>
    <cellStyle name="Normal 2 2_COREP GL04rev3" xfId="253"/>
    <cellStyle name="Normal 2 3" xfId="254"/>
    <cellStyle name="Normal 2 4" xfId="255"/>
    <cellStyle name="Normal 2 5" xfId="256"/>
    <cellStyle name="Normal 2 6" xfId="257"/>
    <cellStyle name="Normal 2 7" xfId="258"/>
    <cellStyle name="Normal 2 8" xfId="259"/>
    <cellStyle name="Normal 2 9" xfId="260"/>
    <cellStyle name="Normal 2_~0149226" xfId="261"/>
    <cellStyle name="Normal 3" xfId="262"/>
    <cellStyle name="Normal 3 2" xfId="263"/>
    <cellStyle name="Normal 3 3" xfId="264"/>
    <cellStyle name="Normal 3 4" xfId="265"/>
    <cellStyle name="Normal 3 4 2" xfId="266"/>
    <cellStyle name="Normal 3 5" xfId="267"/>
    <cellStyle name="Normal 3 6" xfId="268"/>
    <cellStyle name="Normal 3 7" xfId="269"/>
    <cellStyle name="Normal 3_~1520012" xfId="270"/>
    <cellStyle name="Normal 4" xfId="271"/>
    <cellStyle name="Normal 5" xfId="272"/>
    <cellStyle name="Normal 5 2" xfId="273"/>
    <cellStyle name="Normal 5_20130128_ITS on reporting_Annex I_CA" xfId="274"/>
    <cellStyle name="Normal 6" xfId="275"/>
    <cellStyle name="Normal 7" xfId="276"/>
    <cellStyle name="Normal 7 2" xfId="277"/>
    <cellStyle name="Normal 8" xfId="278"/>
    <cellStyle name="Normal 9" xfId="279"/>
    <cellStyle name="Normale_2011 04 14 Templates for stress test_bcl" xfId="280"/>
    <cellStyle name="normálne_Pr_6_Bd 75-12" xfId="281"/>
    <cellStyle name="normální_List1" xfId="282"/>
    <cellStyle name="Notas" xfId="283"/>
    <cellStyle name="Note" xfId="284"/>
    <cellStyle name="Note 2" xfId="285"/>
    <cellStyle name="Összesen" xfId="286"/>
    <cellStyle name="Output" xfId="287"/>
    <cellStyle name="Output 2" xfId="288"/>
    <cellStyle name="Output 3" xfId="289"/>
    <cellStyle name="Percent" xfId="290"/>
    <cellStyle name="Percent 2" xfId="291"/>
    <cellStyle name="Percent 2 2" xfId="292"/>
    <cellStyle name="Percent 3" xfId="293"/>
    <cellStyle name="Porcentual 2" xfId="294"/>
    <cellStyle name="Porcentual 2 2" xfId="295"/>
    <cellStyle name="Porcentual 2 2 2" xfId="296"/>
    <cellStyle name="Porcentual 2 3" xfId="297"/>
    <cellStyle name="Prozent 2" xfId="298"/>
    <cellStyle name="Prozent 2 2" xfId="299"/>
    <cellStyle name="Rossz" xfId="300"/>
    <cellStyle name="Salida" xfId="301"/>
    <cellStyle name="Semleges" xfId="302"/>
    <cellStyle name="showExposure" xfId="303"/>
    <cellStyle name="Standard 2" xfId="304"/>
    <cellStyle name="Standard 3" xfId="305"/>
    <cellStyle name="Standard 3 2" xfId="306"/>
    <cellStyle name="Standard 3 2 2" xfId="307"/>
    <cellStyle name="Standard 4" xfId="308"/>
    <cellStyle name="Standard_20100129_1559 Jentsch_COREP ON 20100129 COREP preliminary proposal_CR SA" xfId="309"/>
    <cellStyle name="Számítás" xfId="310"/>
    <cellStyle name="Texto de advertencia" xfId="311"/>
    <cellStyle name="Texto explicativo" xfId="312"/>
    <cellStyle name="Title" xfId="313"/>
    <cellStyle name="Title 2" xfId="314"/>
    <cellStyle name="Título" xfId="315"/>
    <cellStyle name="Título 1" xfId="316"/>
    <cellStyle name="Título 2" xfId="317"/>
    <cellStyle name="Título 3" xfId="318"/>
    <cellStyle name="Título_20091015 DE_Proposed amendments to CR SEC_MKR" xfId="319"/>
    <cellStyle name="Total" xfId="320"/>
    <cellStyle name="Total 2" xfId="321"/>
    <cellStyle name="Warning Text" xfId="322"/>
    <cellStyle name="Warning Text 2" xfId="323"/>
    <cellStyle name="Warning Text 3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3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5.87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0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170</v>
      </c>
    </row>
    <row r="6" spans="1:2" ht="11.25" hidden="1">
      <c r="A6" t="s">
        <v>169</v>
      </c>
      <c r="B6" t="s">
        <v>168</v>
      </c>
    </row>
    <row r="7" spans="1:2" ht="11.25" hidden="1">
      <c r="A7" t="s">
        <v>167</v>
      </c>
      <c r="B7" t="s">
        <v>166</v>
      </c>
    </row>
    <row r="8" ht="11.25">
      <c r="A8" t="s">
        <v>153</v>
      </c>
    </row>
    <row r="9" spans="1:12" ht="13.5">
      <c r="A9" t="s">
        <v>153</v>
      </c>
      <c r="D9" s="81" t="s">
        <v>165</v>
      </c>
      <c r="L9" s="73" t="s">
        <v>164</v>
      </c>
    </row>
    <row r="10" spans="1:12" ht="11.25">
      <c r="A10" t="s">
        <v>153</v>
      </c>
      <c r="C10" s="77" t="s">
        <v>1141</v>
      </c>
      <c r="D10" s="94" t="s">
        <v>1140</v>
      </c>
      <c r="E10" s="94"/>
      <c r="F10" s="94"/>
      <c r="G10" s="94"/>
      <c r="H10" s="94"/>
      <c r="I10" s="95"/>
      <c r="L10" s="82" t="str">
        <f>$C$10</f>
        <v>31.12.2014</v>
      </c>
    </row>
    <row r="11" spans="1:12" ht="11.25">
      <c r="A11" t="s">
        <v>153</v>
      </c>
      <c r="D11" s="73"/>
      <c r="H11" s="73"/>
      <c r="I11" s="73"/>
      <c r="L11" s="73" t="s">
        <v>163</v>
      </c>
    </row>
    <row r="12" spans="1:12" ht="13.5">
      <c r="A12" t="s">
        <v>153</v>
      </c>
      <c r="D12" s="81" t="s">
        <v>162</v>
      </c>
      <c r="H12" s="80"/>
      <c r="I12" s="79"/>
      <c r="L12" s="78" t="s">
        <v>161</v>
      </c>
    </row>
    <row r="13" spans="1:12" ht="11.25">
      <c r="A13" t="s">
        <v>153</v>
      </c>
      <c r="D13" s="94">
        <v>8120</v>
      </c>
      <c r="E13" s="94"/>
      <c r="F13" s="94"/>
      <c r="G13" s="94"/>
      <c r="H13" s="94"/>
      <c r="I13" s="79"/>
      <c r="L13" s="73" t="s">
        <v>160</v>
      </c>
    </row>
    <row r="14" spans="1:12" ht="11.25">
      <c r="A14" t="s">
        <v>153</v>
      </c>
      <c r="L14" s="78" t="s">
        <v>159</v>
      </c>
    </row>
    <row r="15" spans="1:12" ht="11.25">
      <c r="A15" t="s">
        <v>153</v>
      </c>
      <c r="C15" s="77"/>
      <c r="L15" s="73" t="s">
        <v>158</v>
      </c>
    </row>
    <row r="16" spans="1:12" ht="11.25">
      <c r="A16" t="s">
        <v>153</v>
      </c>
      <c r="L16" s="76" t="str">
        <f>IF('C0701'!L14="Mesiac",MONTH('C0701'!L10)&amp;"."&amp;CHAR(32),IF('C0701'!L14="Štvrťrok",ROUNDUP(MONTH('C0701'!L10)/3,0)&amp;"."&amp;CHAR(32),IF('C0701'!L14="polrok",ROUNDUP(MONTH('C0701'!L10)/6,0)&amp;"."&amp;CHAR(32),"")))&amp;'C0701'!L14&amp;CHAR(32)&amp;YEAR('C0701'!L10)</f>
        <v>4. Štvrťrok 2014</v>
      </c>
    </row>
    <row r="17" spans="1:12" ht="11.25">
      <c r="A17" t="s">
        <v>153</v>
      </c>
      <c r="L17" s="73" t="s">
        <v>157</v>
      </c>
    </row>
    <row r="18" spans="1:12" ht="11.25">
      <c r="A18" t="s">
        <v>153</v>
      </c>
      <c r="L18" s="75" t="s">
        <v>1143</v>
      </c>
    </row>
    <row r="19" spans="1:12" ht="11.25">
      <c r="A19" t="s">
        <v>153</v>
      </c>
      <c r="L19" s="73" t="s">
        <v>156</v>
      </c>
    </row>
    <row r="20" spans="1:12" ht="11.25">
      <c r="A20" t="s">
        <v>153</v>
      </c>
      <c r="L20" s="74" t="s">
        <v>155</v>
      </c>
    </row>
    <row r="21" spans="1:12" ht="11.25">
      <c r="A21" t="s">
        <v>153</v>
      </c>
      <c r="L21" s="73" t="s">
        <v>154</v>
      </c>
    </row>
    <row r="22" spans="1:12" ht="11.25">
      <c r="A22" t="s">
        <v>153</v>
      </c>
      <c r="L22" s="72" t="s">
        <v>152</v>
      </c>
    </row>
    <row r="23" spans="1:33" ht="11.25" hidden="1">
      <c r="A23" t="s">
        <v>151</v>
      </c>
      <c r="D23" s="3" t="s">
        <v>150</v>
      </c>
      <c r="H23" t="s">
        <v>149</v>
      </c>
      <c r="I23" t="s">
        <v>104</v>
      </c>
      <c r="J23" t="s">
        <v>93</v>
      </c>
      <c r="K23" t="s">
        <v>103</v>
      </c>
      <c r="L23" t="s">
        <v>102</v>
      </c>
      <c r="M23" t="s">
        <v>148</v>
      </c>
      <c r="N23" t="s">
        <v>147</v>
      </c>
      <c r="O23" t="s">
        <v>146</v>
      </c>
      <c r="P23" t="s">
        <v>145</v>
      </c>
      <c r="Q23" t="s">
        <v>144</v>
      </c>
      <c r="R23" t="s">
        <v>143</v>
      </c>
      <c r="S23" t="s">
        <v>100</v>
      </c>
      <c r="T23" t="s">
        <v>89</v>
      </c>
      <c r="U23" t="s">
        <v>142</v>
      </c>
      <c r="V23" t="s">
        <v>79</v>
      </c>
      <c r="W23" t="s">
        <v>98</v>
      </c>
      <c r="X23" t="s">
        <v>141</v>
      </c>
      <c r="Y23" t="s">
        <v>140</v>
      </c>
      <c r="Z23" t="s">
        <v>139</v>
      </c>
      <c r="AA23" t="s">
        <v>138</v>
      </c>
      <c r="AB23" t="s">
        <v>96</v>
      </c>
      <c r="AC23" t="s">
        <v>78</v>
      </c>
      <c r="AD23" t="s">
        <v>95</v>
      </c>
      <c r="AE23" t="s">
        <v>94</v>
      </c>
      <c r="AF23" t="s">
        <v>87</v>
      </c>
      <c r="AG23" t="s">
        <v>86</v>
      </c>
    </row>
    <row r="24" spans="1:33" s="1" customFormat="1" ht="11.25">
      <c r="A24" s="71" t="s">
        <v>137</v>
      </c>
      <c r="D24" s="70" t="s">
        <v>136</v>
      </c>
      <c r="F24" s="1" t="s">
        <v>135</v>
      </c>
      <c r="H24" s="1" t="s">
        <v>134</v>
      </c>
      <c r="I24" s="1">
        <v>10</v>
      </c>
      <c r="J24" s="1">
        <v>20</v>
      </c>
      <c r="K24" s="1">
        <v>30</v>
      </c>
      <c r="L24" s="1">
        <v>40</v>
      </c>
      <c r="M24" s="1">
        <v>50</v>
      </c>
      <c r="N24" s="1">
        <v>60</v>
      </c>
      <c r="O24" s="1">
        <v>70</v>
      </c>
      <c r="P24" s="1">
        <v>80</v>
      </c>
      <c r="Q24" s="1">
        <v>90</v>
      </c>
      <c r="R24" s="1">
        <v>100</v>
      </c>
      <c r="S24" s="1">
        <v>110</v>
      </c>
      <c r="T24" s="1">
        <v>120</v>
      </c>
      <c r="U24" s="1">
        <v>130</v>
      </c>
      <c r="V24" s="1">
        <v>140</v>
      </c>
      <c r="W24" s="1">
        <v>150</v>
      </c>
      <c r="X24" s="1">
        <v>160</v>
      </c>
      <c r="Y24" s="1">
        <v>170</v>
      </c>
      <c r="Z24" s="1">
        <v>180</v>
      </c>
      <c r="AA24" s="1">
        <v>190</v>
      </c>
      <c r="AB24" s="1">
        <v>200</v>
      </c>
      <c r="AC24" s="1">
        <v>210</v>
      </c>
      <c r="AD24" s="1">
        <v>215</v>
      </c>
      <c r="AE24" s="1">
        <v>220</v>
      </c>
      <c r="AF24" s="1">
        <v>230</v>
      </c>
      <c r="AG24" s="1">
        <v>240</v>
      </c>
    </row>
    <row r="25" spans="1:33" ht="12" customHeight="1" hidden="1">
      <c r="A25" t="s">
        <v>133</v>
      </c>
      <c r="I25" t="s">
        <v>132</v>
      </c>
      <c r="J25" t="s">
        <v>131</v>
      </c>
      <c r="K25" t="s">
        <v>130</v>
      </c>
      <c r="L25" t="s">
        <v>129</v>
      </c>
      <c r="M25" t="s">
        <v>128</v>
      </c>
      <c r="N25" t="s">
        <v>127</v>
      </c>
      <c r="O25" t="s">
        <v>126</v>
      </c>
      <c r="P25" t="s">
        <v>125</v>
      </c>
      <c r="Q25" t="s">
        <v>124</v>
      </c>
      <c r="R25" t="s">
        <v>123</v>
      </c>
      <c r="S25" t="s">
        <v>122</v>
      </c>
      <c r="T25" t="s">
        <v>121</v>
      </c>
      <c r="U25" t="s">
        <v>120</v>
      </c>
      <c r="V25" t="s">
        <v>119</v>
      </c>
      <c r="W25" t="s">
        <v>118</v>
      </c>
      <c r="X25" t="s">
        <v>117</v>
      </c>
      <c r="Y25" t="s">
        <v>116</v>
      </c>
      <c r="Z25" t="s">
        <v>115</v>
      </c>
      <c r="AA25" t="s">
        <v>114</v>
      </c>
      <c r="AB25" t="s">
        <v>113</v>
      </c>
      <c r="AC25" t="s">
        <v>112</v>
      </c>
      <c r="AD25" t="s">
        <v>111</v>
      </c>
      <c r="AE25" t="s">
        <v>110</v>
      </c>
      <c r="AF25" t="s">
        <v>109</v>
      </c>
      <c r="AG25" t="s">
        <v>108</v>
      </c>
    </row>
    <row r="26" spans="1:33" ht="27" customHeight="1">
      <c r="A26" t="s">
        <v>10</v>
      </c>
      <c r="D26" s="69" t="s">
        <v>107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7"/>
    </row>
    <row r="27" ht="18" customHeight="1">
      <c r="A27" t="s">
        <v>10</v>
      </c>
    </row>
    <row r="28" spans="1:15" ht="18" customHeight="1">
      <c r="A28" t="s">
        <v>10</v>
      </c>
      <c r="H28" s="66" t="s">
        <v>106</v>
      </c>
      <c r="I28" s="4"/>
      <c r="J28" s="102" t="s">
        <v>105</v>
      </c>
      <c r="K28" s="103"/>
      <c r="L28" s="103"/>
      <c r="M28" s="103"/>
      <c r="N28" s="103"/>
      <c r="O28" s="104"/>
    </row>
    <row r="29" ht="12" thickBot="1">
      <c r="A29" t="s">
        <v>10</v>
      </c>
    </row>
    <row r="30" spans="1:33" s="4" customFormat="1" ht="84.75" customHeight="1">
      <c r="A30" t="s">
        <v>10</v>
      </c>
      <c r="D30" s="65"/>
      <c r="F30" s="25"/>
      <c r="G30" s="24"/>
      <c r="H30" s="64"/>
      <c r="I30" s="105" t="s">
        <v>104</v>
      </c>
      <c r="J30" s="106"/>
      <c r="K30" s="99" t="s">
        <v>103</v>
      </c>
      <c r="L30" s="99" t="s">
        <v>102</v>
      </c>
      <c r="M30" s="107" t="s">
        <v>101</v>
      </c>
      <c r="N30" s="108"/>
      <c r="O30" s="108"/>
      <c r="P30" s="108"/>
      <c r="Q30" s="108"/>
      <c r="R30" s="109"/>
      <c r="S30" s="99" t="s">
        <v>100</v>
      </c>
      <c r="T30" s="107" t="s">
        <v>99</v>
      </c>
      <c r="U30" s="92"/>
      <c r="V30" s="93"/>
      <c r="W30" s="107" t="s">
        <v>98</v>
      </c>
      <c r="X30" s="107" t="s">
        <v>97</v>
      </c>
      <c r="Y30" s="108"/>
      <c r="Z30" s="108"/>
      <c r="AA30" s="109"/>
      <c r="AB30" s="121" t="s">
        <v>96</v>
      </c>
      <c r="AC30" s="63"/>
      <c r="AD30" s="105" t="s">
        <v>95</v>
      </c>
      <c r="AE30" s="105" t="s">
        <v>94</v>
      </c>
      <c r="AF30" s="62"/>
      <c r="AG30" s="61"/>
    </row>
    <row r="31" spans="1:33" s="4" customFormat="1" ht="61.5" customHeight="1">
      <c r="A31" t="s">
        <v>10</v>
      </c>
      <c r="D31" s="59"/>
      <c r="F31" s="25"/>
      <c r="G31" s="24"/>
      <c r="H31" s="58"/>
      <c r="I31" s="57"/>
      <c r="J31" s="96" t="s">
        <v>93</v>
      </c>
      <c r="K31" s="97"/>
      <c r="L31" s="100"/>
      <c r="M31" s="110" t="s">
        <v>92</v>
      </c>
      <c r="N31" s="111"/>
      <c r="O31" s="110" t="s">
        <v>91</v>
      </c>
      <c r="P31" s="112"/>
      <c r="Q31" s="110" t="s">
        <v>90</v>
      </c>
      <c r="R31" s="112"/>
      <c r="S31" s="97"/>
      <c r="T31" s="96" t="s">
        <v>89</v>
      </c>
      <c r="U31" s="113" t="s">
        <v>88</v>
      </c>
      <c r="V31" s="116"/>
      <c r="W31" s="111"/>
      <c r="X31" s="117">
        <v>0</v>
      </c>
      <c r="Y31" s="117">
        <v>0.2</v>
      </c>
      <c r="Z31" s="117">
        <v>0.5</v>
      </c>
      <c r="AA31" s="117">
        <v>1</v>
      </c>
      <c r="AB31" s="122"/>
      <c r="AC31" s="96" t="s">
        <v>78</v>
      </c>
      <c r="AD31" s="97"/>
      <c r="AE31" s="97"/>
      <c r="AF31" s="96" t="s">
        <v>87</v>
      </c>
      <c r="AG31" s="118" t="s">
        <v>86</v>
      </c>
    </row>
    <row r="32" spans="1:33" s="4" customFormat="1" ht="101.25" customHeight="1">
      <c r="A32" t="s">
        <v>10</v>
      </c>
      <c r="D32" s="59"/>
      <c r="F32" s="25"/>
      <c r="G32" s="24"/>
      <c r="H32" s="58"/>
      <c r="I32" s="57"/>
      <c r="J32" s="97"/>
      <c r="K32" s="97"/>
      <c r="L32" s="100"/>
      <c r="M32" s="113" t="s">
        <v>85</v>
      </c>
      <c r="N32" s="113" t="s">
        <v>84</v>
      </c>
      <c r="O32" s="96" t="s">
        <v>83</v>
      </c>
      <c r="P32" s="96" t="s">
        <v>82</v>
      </c>
      <c r="Q32" s="96" t="s">
        <v>81</v>
      </c>
      <c r="R32" s="96" t="s">
        <v>80</v>
      </c>
      <c r="S32" s="97"/>
      <c r="T32" s="97"/>
      <c r="U32" s="60"/>
      <c r="V32" s="96" t="s">
        <v>79</v>
      </c>
      <c r="W32" s="110"/>
      <c r="X32" s="90"/>
      <c r="Y32" s="90"/>
      <c r="Z32" s="90"/>
      <c r="AA32" s="90"/>
      <c r="AB32" s="122"/>
      <c r="AC32" s="97"/>
      <c r="AD32" s="97"/>
      <c r="AE32" s="97"/>
      <c r="AF32" s="97"/>
      <c r="AG32" s="119"/>
    </row>
    <row r="33" spans="1:33" s="4" customFormat="1" ht="14.25">
      <c r="A33" t="s">
        <v>10</v>
      </c>
      <c r="D33" s="59"/>
      <c r="F33" s="25"/>
      <c r="G33" s="24"/>
      <c r="H33" s="58"/>
      <c r="I33" s="55"/>
      <c r="J33" s="98"/>
      <c r="K33" s="98"/>
      <c r="L33" s="101"/>
      <c r="M33" s="114"/>
      <c r="N33" s="114"/>
      <c r="O33" s="97"/>
      <c r="P33" s="97"/>
      <c r="Q33" s="98"/>
      <c r="R33" s="98"/>
      <c r="S33" s="97"/>
      <c r="T33" s="98"/>
      <c r="U33" s="56"/>
      <c r="V33" s="115"/>
      <c r="W33" s="96"/>
      <c r="X33" s="91"/>
      <c r="Y33" s="90"/>
      <c r="Z33" s="90"/>
      <c r="AA33" s="90"/>
      <c r="AB33" s="122"/>
      <c r="AC33" s="98" t="s">
        <v>78</v>
      </c>
      <c r="AD33" s="98"/>
      <c r="AE33" s="98"/>
      <c r="AF33" s="98"/>
      <c r="AG33" s="120"/>
    </row>
    <row r="34" spans="1:33" s="4" customFormat="1" ht="14.25">
      <c r="A34" t="s">
        <v>10</v>
      </c>
      <c r="D34" s="54"/>
      <c r="F34" s="25"/>
      <c r="G34" s="24"/>
      <c r="H34" s="53"/>
      <c r="I34" s="52" t="s">
        <v>63</v>
      </c>
      <c r="J34" s="51" t="s">
        <v>60</v>
      </c>
      <c r="K34" s="51" t="s">
        <v>57</v>
      </c>
      <c r="L34" s="51" t="s">
        <v>54</v>
      </c>
      <c r="M34" s="51" t="s">
        <v>51</v>
      </c>
      <c r="N34" s="51" t="s">
        <v>48</v>
      </c>
      <c r="O34" s="51" t="s">
        <v>44</v>
      </c>
      <c r="P34" s="51" t="s">
        <v>41</v>
      </c>
      <c r="Q34" s="51" t="s">
        <v>38</v>
      </c>
      <c r="R34" s="51" t="s">
        <v>77</v>
      </c>
      <c r="S34" s="51" t="s">
        <v>76</v>
      </c>
      <c r="T34" s="50" t="s">
        <v>75</v>
      </c>
      <c r="U34" s="50" t="s">
        <v>74</v>
      </c>
      <c r="V34" s="50" t="s">
        <v>73</v>
      </c>
      <c r="W34" s="50" t="s">
        <v>72</v>
      </c>
      <c r="X34" s="50" t="s">
        <v>71</v>
      </c>
      <c r="Y34" s="50" t="s">
        <v>70</v>
      </c>
      <c r="Z34" s="50" t="s">
        <v>69</v>
      </c>
      <c r="AA34" s="50" t="s">
        <v>68</v>
      </c>
      <c r="AB34" s="50" t="s">
        <v>67</v>
      </c>
      <c r="AC34" s="49" t="s">
        <v>66</v>
      </c>
      <c r="AD34" s="49">
        <v>215</v>
      </c>
      <c r="AE34" s="48">
        <v>220</v>
      </c>
      <c r="AF34" s="47" t="s">
        <v>65</v>
      </c>
      <c r="AG34" s="46" t="s">
        <v>64</v>
      </c>
    </row>
    <row r="35" spans="1:33" s="4" customFormat="1" ht="14.25">
      <c r="A35" s="4" t="s">
        <v>2</v>
      </c>
      <c r="C35" s="45" t="s">
        <v>61</v>
      </c>
      <c r="D35" s="39" t="s">
        <v>63</v>
      </c>
      <c r="E35" s="4" t="s">
        <v>62</v>
      </c>
      <c r="F35" s="25">
        <v>10</v>
      </c>
      <c r="G35" s="24"/>
      <c r="H35" s="44" t="s">
        <v>61</v>
      </c>
      <c r="I35" s="29">
        <f>'C0701'!I42+'C0701'!I43+'C0701'!I44+'C0701'!I46+'C0701'!I48</f>
        <v>683552</v>
      </c>
      <c r="J35" s="15"/>
      <c r="K35" s="29">
        <f>'C0701'!K42+'C0701'!K43+'C0701'!K44+'C0701'!K46+'C0701'!K48</f>
        <v>-12349</v>
      </c>
      <c r="L35" s="29">
        <f>'C0701'!L42+'C0701'!L43+'C0701'!L44+'C0701'!L46+'C0701'!L48</f>
        <v>671203</v>
      </c>
      <c r="M35" s="29">
        <f>'C0701'!M42+'C0701'!M43+'C0701'!M44+'C0701'!M46+'C0701'!M48</f>
        <v>0</v>
      </c>
      <c r="N35" s="29">
        <f>'C0701'!N42+'C0701'!N43+'C0701'!N44+'C0701'!N46+'C0701'!N48</f>
        <v>0</v>
      </c>
      <c r="O35" s="29">
        <f>'C0701'!O42+'C0701'!O43+'C0701'!O44+'C0701'!O46+'C0701'!O48</f>
        <v>-27023</v>
      </c>
      <c r="P35" s="29">
        <f>'C0701'!P42+'C0701'!P43+'C0701'!P44+'C0701'!P46+'C0701'!P48</f>
        <v>0</v>
      </c>
      <c r="Q35" s="29">
        <f>'C0701'!Q42+'C0701'!Q43+'C0701'!Q44+'C0701'!Q46+'C0701'!Q48</f>
        <v>-27023</v>
      </c>
      <c r="R35" s="29">
        <f>'C0701'!R42+'C0701'!R43+'C0701'!R44+'C0701'!R46+'C0701'!R48</f>
        <v>27023</v>
      </c>
      <c r="S35" s="29">
        <f>'C0701'!S42+'C0701'!S43+'C0701'!S44+'C0701'!S46+'C0701'!S48</f>
        <v>671203</v>
      </c>
      <c r="T35" s="29">
        <f>'C0701'!T42+'C0701'!T43+'C0701'!T44+'C0701'!T46+'C0701'!T48</f>
        <v>0</v>
      </c>
      <c r="U35" s="29">
        <f>'C0701'!U42+'C0701'!U43+'C0701'!U44+'C0701'!U46+'C0701'!U48</f>
        <v>0</v>
      </c>
      <c r="V35" s="29">
        <f>'C0701'!V42+'C0701'!V43+'C0701'!V44+'C0701'!V46+'C0701'!V48</f>
        <v>0</v>
      </c>
      <c r="W35" s="29">
        <f>'C0701'!W42+'C0701'!W43+'C0701'!W44+'C0701'!W46+'C0701'!W48</f>
        <v>671203</v>
      </c>
      <c r="X35" s="29">
        <f>'C0701'!X43</f>
        <v>0</v>
      </c>
      <c r="Y35" s="29">
        <f>'C0701'!Y43</f>
        <v>16994</v>
      </c>
      <c r="Z35" s="29">
        <f>'C0701'!Z43</f>
        <v>7180</v>
      </c>
      <c r="AA35" s="29">
        <f>'C0701'!AA43</f>
        <v>4878</v>
      </c>
      <c r="AB35" s="17">
        <f>'C0701'!AB42+'C0701'!AB43+'C0701'!AB44+'C0701'!AB46+'C0701'!AB48</f>
        <v>654017.8</v>
      </c>
      <c r="AC35" s="29">
        <f>'C0701'!AC42+'C0701'!AC43+'C0701'!AC44+'C0701'!AC46+'C0701'!AC48</f>
        <v>0</v>
      </c>
      <c r="AD35" s="29">
        <f>'C0701'!AD42+'C0701'!AD43+'C0701'!AD44+'C0701'!AD46+'C0701'!AD48</f>
        <v>366503</v>
      </c>
      <c r="AE35" s="29">
        <f>'C0701'!AE42+'C0701'!AE43+'C0701'!AE44+'C0701'!AE46+'C0701'!AE48</f>
        <v>354012</v>
      </c>
      <c r="AF35" s="16">
        <v>0</v>
      </c>
      <c r="AG35" s="28">
        <v>0</v>
      </c>
    </row>
    <row r="36" spans="1:33" s="4" customFormat="1" ht="14.25">
      <c r="A36" s="4" t="s">
        <v>2</v>
      </c>
      <c r="C36" s="43" t="s">
        <v>58</v>
      </c>
      <c r="D36" s="39" t="s">
        <v>60</v>
      </c>
      <c r="E36" s="4" t="s">
        <v>59</v>
      </c>
      <c r="F36" s="25">
        <v>20</v>
      </c>
      <c r="G36" s="24"/>
      <c r="H36" s="42" t="s">
        <v>58</v>
      </c>
      <c r="I36" s="34">
        <v>143856</v>
      </c>
      <c r="J36" s="15"/>
      <c r="K36" s="34">
        <v>-8259</v>
      </c>
      <c r="L36" s="29">
        <f>'C0701'!I36+'C0701'!K36</f>
        <v>135597</v>
      </c>
      <c r="M36" s="16">
        <v>0</v>
      </c>
      <c r="N36" s="16">
        <v>0</v>
      </c>
      <c r="O36" s="34">
        <v>-8225</v>
      </c>
      <c r="P36" s="16">
        <v>0</v>
      </c>
      <c r="Q36" s="29">
        <f>'C0701'!M36+'C0701'!N36+'C0701'!O36+'C0701'!P36</f>
        <v>-8225</v>
      </c>
      <c r="R36" s="16">
        <v>0</v>
      </c>
      <c r="S36" s="29">
        <f>'C0701'!L36+'C0701'!Q36+'C0701'!R36</f>
        <v>127372</v>
      </c>
      <c r="T36" s="16">
        <v>0</v>
      </c>
      <c r="U36" s="16">
        <v>0</v>
      </c>
      <c r="V36" s="16">
        <v>0</v>
      </c>
      <c r="W36" s="29">
        <f>'C0701'!S36+'C0701'!T36+'C0701'!U36</f>
        <v>127372</v>
      </c>
      <c r="X36" s="16">
        <v>0</v>
      </c>
      <c r="Y36" s="16">
        <v>0</v>
      </c>
      <c r="Z36" s="16">
        <v>0</v>
      </c>
      <c r="AA36" s="16">
        <v>0</v>
      </c>
      <c r="AB36" s="17">
        <f>'C0701'!W36-'C0701'!X36-(0.8*'C0701'!Y36)-(0.5*'C0701'!Z36)</f>
        <v>127372</v>
      </c>
      <c r="AC36" s="16">
        <v>0</v>
      </c>
      <c r="AD36" s="34">
        <v>127372</v>
      </c>
      <c r="AE36" s="34">
        <v>114881</v>
      </c>
      <c r="AF36" s="15"/>
      <c r="AG36" s="14"/>
    </row>
    <row r="37" spans="1:33" s="4" customFormat="1" ht="28.5">
      <c r="A37" s="4" t="s">
        <v>2</v>
      </c>
      <c r="C37" s="20" t="s">
        <v>55</v>
      </c>
      <c r="D37" s="39" t="s">
        <v>57</v>
      </c>
      <c r="E37" s="4" t="s">
        <v>56</v>
      </c>
      <c r="F37" s="25">
        <v>30</v>
      </c>
      <c r="G37" s="24"/>
      <c r="H37" s="18" t="s">
        <v>55</v>
      </c>
      <c r="I37" s="34">
        <v>66671</v>
      </c>
      <c r="J37" s="15"/>
      <c r="K37" s="34">
        <v>-5985</v>
      </c>
      <c r="L37" s="29">
        <f>'C0701'!I37+'C0701'!K37</f>
        <v>60686</v>
      </c>
      <c r="M37" s="16">
        <v>0</v>
      </c>
      <c r="N37" s="16">
        <v>0</v>
      </c>
      <c r="O37" s="34">
        <v>-8225</v>
      </c>
      <c r="P37" s="16">
        <v>0</v>
      </c>
      <c r="Q37" s="29">
        <f>'C0701'!M37+'C0701'!N37+'C0701'!O37+'C0701'!P37</f>
        <v>-8225</v>
      </c>
      <c r="R37" s="16">
        <v>0</v>
      </c>
      <c r="S37" s="29">
        <f>'C0701'!L37+'C0701'!Q37+'C0701'!R37</f>
        <v>52461</v>
      </c>
      <c r="T37" s="16">
        <v>0</v>
      </c>
      <c r="U37" s="16">
        <v>0</v>
      </c>
      <c r="V37" s="16">
        <v>0</v>
      </c>
      <c r="W37" s="29">
        <f>'C0701'!S37+'C0701'!T37+'C0701'!U37</f>
        <v>52461</v>
      </c>
      <c r="X37" s="16">
        <v>0</v>
      </c>
      <c r="Y37" s="16">
        <v>0</v>
      </c>
      <c r="Z37" s="16">
        <v>0</v>
      </c>
      <c r="AA37" s="16">
        <v>0</v>
      </c>
      <c r="AB37" s="17">
        <f>'C0701'!W37-'C0701'!X37-(0.8*'C0701'!Y37)-(0.5*'C0701'!Z37)</f>
        <v>52461</v>
      </c>
      <c r="AC37" s="16">
        <v>0</v>
      </c>
      <c r="AD37" s="34">
        <v>52461</v>
      </c>
      <c r="AE37" s="34">
        <v>39970</v>
      </c>
      <c r="AF37" s="15"/>
      <c r="AG37" s="14"/>
    </row>
    <row r="38" spans="1:33" s="4" customFormat="1" ht="28.5">
      <c r="A38" s="4" t="s">
        <v>2</v>
      </c>
      <c r="C38" s="43" t="s">
        <v>52</v>
      </c>
      <c r="D38" s="19" t="s">
        <v>54</v>
      </c>
      <c r="E38" s="4" t="s">
        <v>53</v>
      </c>
      <c r="F38" s="11">
        <v>40</v>
      </c>
      <c r="G38" s="10"/>
      <c r="H38" s="42" t="s">
        <v>52</v>
      </c>
      <c r="I38" s="16">
        <v>0</v>
      </c>
      <c r="J38" s="15"/>
      <c r="K38" s="16">
        <v>0</v>
      </c>
      <c r="L38" s="29">
        <f>'C0701'!I38+'C0701'!K38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'C0701'!M38+'C0701'!N38+'C0701'!O38+'C0701'!P38</f>
        <v>0</v>
      </c>
      <c r="R38" s="16">
        <v>0</v>
      </c>
      <c r="S38" s="29">
        <f>'C0701'!L38+'C0701'!Q38+'C0701'!R38</f>
        <v>0</v>
      </c>
      <c r="T38" s="16">
        <v>0</v>
      </c>
      <c r="U38" s="16">
        <v>0</v>
      </c>
      <c r="V38" s="16">
        <v>0</v>
      </c>
      <c r="W38" s="29">
        <f>'C0701'!S38+'C0701'!T38+'C0701'!U38</f>
        <v>0</v>
      </c>
      <c r="X38" s="16">
        <v>0</v>
      </c>
      <c r="Y38" s="16">
        <v>0</v>
      </c>
      <c r="Z38" s="16">
        <v>0</v>
      </c>
      <c r="AA38" s="16">
        <v>0</v>
      </c>
      <c r="AB38" s="17">
        <f>'C0701'!W38-'C0701'!X38-(0.8*'C0701'!Y38)-(0.5*'C0701'!Z38)</f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43" t="s">
        <v>49</v>
      </c>
      <c r="D39" s="19" t="s">
        <v>51</v>
      </c>
      <c r="E39" s="4" t="s">
        <v>50</v>
      </c>
      <c r="F39" s="11">
        <v>50</v>
      </c>
      <c r="G39" s="10"/>
      <c r="H39" s="42" t="s">
        <v>49</v>
      </c>
      <c r="I39" s="16">
        <v>0</v>
      </c>
      <c r="J39" s="15"/>
      <c r="K39" s="16">
        <v>0</v>
      </c>
      <c r="L39" s="29">
        <f>'C0701'!I39+'C0701'!K39</f>
        <v>0</v>
      </c>
      <c r="M39" s="16">
        <v>0</v>
      </c>
      <c r="N39" s="16">
        <v>0</v>
      </c>
      <c r="O39" s="16">
        <v>0</v>
      </c>
      <c r="P39" s="16">
        <v>0</v>
      </c>
      <c r="Q39" s="29">
        <f>'C0701'!M39+'C0701'!N39+'C0701'!O39+'C0701'!P39</f>
        <v>0</v>
      </c>
      <c r="R39" s="16">
        <v>0</v>
      </c>
      <c r="S39" s="29">
        <f>'C0701'!L39+'C0701'!Q39+'C0701'!R39</f>
        <v>0</v>
      </c>
      <c r="T39" s="16">
        <v>0</v>
      </c>
      <c r="U39" s="16">
        <v>0</v>
      </c>
      <c r="V39" s="16">
        <v>0</v>
      </c>
      <c r="W39" s="29">
        <f>'C0701'!S39+'C0701'!T39+'C0701'!U39</f>
        <v>0</v>
      </c>
      <c r="X39" s="16">
        <v>0</v>
      </c>
      <c r="Y39" s="16">
        <v>0</v>
      </c>
      <c r="Z39" s="16">
        <v>0</v>
      </c>
      <c r="AA39" s="16">
        <v>0</v>
      </c>
      <c r="AB39" s="17">
        <f>'C0701'!W39-'C0701'!X39-(0.8*'C0701'!Y39)-(0.5*'C0701'!Z39)</f>
        <v>0</v>
      </c>
      <c r="AC39" s="16">
        <v>0</v>
      </c>
      <c r="AD39" s="16">
        <v>0</v>
      </c>
      <c r="AE39" s="16">
        <v>0</v>
      </c>
      <c r="AF39" s="15"/>
      <c r="AG39" s="14"/>
    </row>
    <row r="40" spans="1:33" s="4" customFormat="1" ht="28.5">
      <c r="A40" s="4" t="s">
        <v>2</v>
      </c>
      <c r="C40" s="43" t="s">
        <v>46</v>
      </c>
      <c r="D40" s="19" t="s">
        <v>48</v>
      </c>
      <c r="E40" s="4" t="s">
        <v>47</v>
      </c>
      <c r="F40" s="11">
        <v>60</v>
      </c>
      <c r="G40" s="10"/>
      <c r="H40" s="42" t="s">
        <v>46</v>
      </c>
      <c r="I40" s="16">
        <v>0</v>
      </c>
      <c r="J40" s="15"/>
      <c r="K40" s="16">
        <v>0</v>
      </c>
      <c r="L40" s="29">
        <f>'C0701'!I40+'C0701'!K40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'C0701'!M40+'C0701'!N40+'C0701'!O40+'C0701'!P40</f>
        <v>0</v>
      </c>
      <c r="R40" s="16">
        <v>0</v>
      </c>
      <c r="S40" s="29">
        <f>'C0701'!L40+'C0701'!Q40+'C0701'!R40</f>
        <v>0</v>
      </c>
      <c r="T40" s="16">
        <v>0</v>
      </c>
      <c r="U40" s="16">
        <v>0</v>
      </c>
      <c r="V40" s="16">
        <v>0</v>
      </c>
      <c r="W40" s="29">
        <f>'C0701'!S40+'C0701'!T40+'C0701'!U40</f>
        <v>0</v>
      </c>
      <c r="X40" s="16">
        <v>0</v>
      </c>
      <c r="Y40" s="16">
        <v>0</v>
      </c>
      <c r="Z40" s="16">
        <v>0</v>
      </c>
      <c r="AA40" s="16">
        <v>0</v>
      </c>
      <c r="AB40" s="17">
        <f>'C0701'!W40-'C0701'!X40-(0.8*'C0701'!Y40)-(0.5*'C0701'!Z40)</f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26" t="s">
        <v>45</v>
      </c>
      <c r="F41" s="25"/>
      <c r="G41" s="24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22"/>
      <c r="AD41" s="22"/>
      <c r="AE41" s="22"/>
      <c r="AF41" s="22"/>
      <c r="AG41" s="21"/>
    </row>
    <row r="42" spans="1:33" s="4" customFormat="1" ht="14.25">
      <c r="A42" s="4" t="s">
        <v>2</v>
      </c>
      <c r="C42" s="41" t="s">
        <v>42</v>
      </c>
      <c r="D42" s="19" t="s">
        <v>44</v>
      </c>
      <c r="E42" s="4" t="s">
        <v>43</v>
      </c>
      <c r="F42" s="11">
        <v>70</v>
      </c>
      <c r="G42" s="10"/>
      <c r="H42" s="40" t="s">
        <v>42</v>
      </c>
      <c r="I42" s="34">
        <v>654500</v>
      </c>
      <c r="J42" s="16">
        <v>0</v>
      </c>
      <c r="K42" s="34">
        <v>-12349</v>
      </c>
      <c r="L42" s="29">
        <f>'C0701'!I42+'C0701'!K42</f>
        <v>642151</v>
      </c>
      <c r="M42" s="16">
        <v>0</v>
      </c>
      <c r="N42" s="16">
        <v>0</v>
      </c>
      <c r="O42" s="34">
        <v>-25093</v>
      </c>
      <c r="P42" s="16">
        <v>0</v>
      </c>
      <c r="Q42" s="29">
        <f>'C0701'!M42+'C0701'!N42+'C0701'!O42+'C0701'!P42</f>
        <v>-25093</v>
      </c>
      <c r="R42" s="34">
        <v>27023</v>
      </c>
      <c r="S42" s="29">
        <f>'C0701'!L42+'C0701'!Q42+'C0701'!R42</f>
        <v>644081</v>
      </c>
      <c r="T42" s="16">
        <v>0</v>
      </c>
      <c r="U42" s="16">
        <v>0</v>
      </c>
      <c r="V42" s="16">
        <v>0</v>
      </c>
      <c r="W42" s="29">
        <f>'C0701'!S42+'C0701'!T42+'C0701'!U42</f>
        <v>644081</v>
      </c>
      <c r="X42" s="15"/>
      <c r="Y42" s="15"/>
      <c r="Z42" s="15"/>
      <c r="AA42" s="15"/>
      <c r="AB42" s="34">
        <v>644081</v>
      </c>
      <c r="AC42" s="16">
        <v>0</v>
      </c>
      <c r="AD42" s="34">
        <v>356674</v>
      </c>
      <c r="AE42" s="34">
        <v>344183</v>
      </c>
      <c r="AF42" s="15"/>
      <c r="AG42" s="14"/>
    </row>
    <row r="43" spans="1:33" s="4" customFormat="1" ht="14.25">
      <c r="A43" s="4" t="s">
        <v>2</v>
      </c>
      <c r="C43" s="41" t="s">
        <v>39</v>
      </c>
      <c r="D43" s="19" t="s">
        <v>41</v>
      </c>
      <c r="E43" s="4" t="s">
        <v>40</v>
      </c>
      <c r="F43" s="11">
        <v>80</v>
      </c>
      <c r="G43" s="10"/>
      <c r="H43" s="40" t="s">
        <v>39</v>
      </c>
      <c r="I43" s="34">
        <v>29052</v>
      </c>
      <c r="J43" s="16">
        <v>0</v>
      </c>
      <c r="K43" s="16">
        <v>0</v>
      </c>
      <c r="L43" s="29">
        <f>'C0701'!I43+'C0701'!K43</f>
        <v>29052</v>
      </c>
      <c r="M43" s="16">
        <v>0</v>
      </c>
      <c r="N43" s="16">
        <v>0</v>
      </c>
      <c r="O43" s="34">
        <v>-1930</v>
      </c>
      <c r="P43" s="16">
        <v>0</v>
      </c>
      <c r="Q43" s="29">
        <f>'C0701'!M43+'C0701'!N43+'C0701'!O43+'C0701'!P43</f>
        <v>-1930</v>
      </c>
      <c r="R43" s="16">
        <v>0</v>
      </c>
      <c r="S43" s="29">
        <f>'C0701'!L43+'C0701'!Q43+'C0701'!R43</f>
        <v>27122</v>
      </c>
      <c r="T43" s="16">
        <v>0</v>
      </c>
      <c r="U43" s="16">
        <v>0</v>
      </c>
      <c r="V43" s="16">
        <v>0</v>
      </c>
      <c r="W43" s="29">
        <f>'C0701'!S43+'C0701'!T43+'C0701'!U43</f>
        <v>27122</v>
      </c>
      <c r="X43" s="16">
        <v>0</v>
      </c>
      <c r="Y43" s="34">
        <v>16994</v>
      </c>
      <c r="Z43" s="34">
        <v>7180</v>
      </c>
      <c r="AA43" s="34">
        <v>4878</v>
      </c>
      <c r="AB43" s="17">
        <f>'C0701'!W43-'C0701'!X43-(0.8*'C0701'!Y43)-(0.5*'C0701'!Z43)</f>
        <v>9936.8</v>
      </c>
      <c r="AC43" s="16">
        <v>0</v>
      </c>
      <c r="AD43" s="34">
        <v>9829</v>
      </c>
      <c r="AE43" s="34">
        <v>9829</v>
      </c>
      <c r="AF43" s="15"/>
      <c r="AG43" s="14"/>
    </row>
    <row r="44" spans="1:33" s="4" customFormat="1" ht="14.25">
      <c r="A44" s="4" t="s">
        <v>2</v>
      </c>
      <c r="C44" s="36" t="s">
        <v>36</v>
      </c>
      <c r="D44" s="39" t="s">
        <v>38</v>
      </c>
      <c r="E44" s="4" t="s">
        <v>37</v>
      </c>
      <c r="F44" s="25">
        <v>90</v>
      </c>
      <c r="G44" s="24"/>
      <c r="H44" s="35" t="s">
        <v>36</v>
      </c>
      <c r="I44" s="16">
        <v>0</v>
      </c>
      <c r="J44" s="15"/>
      <c r="K44" s="16">
        <v>0</v>
      </c>
      <c r="L44" s="29">
        <f>'C0701'!I44+'C0701'!K44</f>
        <v>0</v>
      </c>
      <c r="M44" s="16">
        <v>0</v>
      </c>
      <c r="N44" s="16">
        <v>0</v>
      </c>
      <c r="O44" s="16">
        <v>0</v>
      </c>
      <c r="P44" s="16">
        <v>0</v>
      </c>
      <c r="Q44" s="29">
        <f>'C0701'!M44+'C0701'!N44+'C0701'!O44+'C0701'!P44</f>
        <v>0</v>
      </c>
      <c r="R44" s="16">
        <v>0</v>
      </c>
      <c r="S44" s="29">
        <f>'C0701'!L44+'C0701'!Q44+'C0701'!R44</f>
        <v>0</v>
      </c>
      <c r="T44" s="16">
        <v>0</v>
      </c>
      <c r="U44" s="16">
        <v>0</v>
      </c>
      <c r="V44" s="16">
        <v>0</v>
      </c>
      <c r="W44" s="29">
        <f>'C0701'!S44+'C0701'!T44+'C0701'!U44</f>
        <v>0</v>
      </c>
      <c r="X44" s="15"/>
      <c r="Y44" s="15"/>
      <c r="Z44" s="15"/>
      <c r="AA44" s="15"/>
      <c r="AB44" s="34">
        <v>0</v>
      </c>
      <c r="AC44" s="16">
        <v>0</v>
      </c>
      <c r="AD44" s="16">
        <v>0</v>
      </c>
      <c r="AE44" s="16">
        <v>0</v>
      </c>
      <c r="AF44" s="15"/>
      <c r="AG44" s="14"/>
    </row>
    <row r="45" spans="1:33" s="4" customFormat="1" ht="28.5">
      <c r="A45" s="4" t="s">
        <v>2</v>
      </c>
      <c r="C45" s="38" t="s">
        <v>31</v>
      </c>
      <c r="D45" s="19">
        <v>100</v>
      </c>
      <c r="E45" s="4" t="s">
        <v>35</v>
      </c>
      <c r="F45" s="11">
        <v>100</v>
      </c>
      <c r="G45" s="10"/>
      <c r="H45" s="37" t="s">
        <v>31</v>
      </c>
      <c r="I45" s="16">
        <v>0</v>
      </c>
      <c r="J45" s="15"/>
      <c r="K45" s="16">
        <v>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34">
        <v>0</v>
      </c>
      <c r="AC45" s="15"/>
      <c r="AD45" s="15"/>
      <c r="AE45" s="15"/>
      <c r="AF45" s="15"/>
      <c r="AG45" s="14"/>
    </row>
    <row r="46" spans="1:33" s="4" customFormat="1" ht="14.25">
      <c r="A46" s="4" t="s">
        <v>2</v>
      </c>
      <c r="C46" s="36" t="s">
        <v>33</v>
      </c>
      <c r="D46" s="19">
        <v>110</v>
      </c>
      <c r="E46" s="4" t="s">
        <v>34</v>
      </c>
      <c r="F46" s="11">
        <v>110</v>
      </c>
      <c r="G46" s="10"/>
      <c r="H46" s="35" t="s">
        <v>33</v>
      </c>
      <c r="I46" s="16">
        <v>0</v>
      </c>
      <c r="J46" s="15"/>
      <c r="K46" s="16">
        <v>0</v>
      </c>
      <c r="L46" s="29">
        <f>'C0701'!I46+'C0701'!K46</f>
        <v>0</v>
      </c>
      <c r="M46" s="16">
        <v>0</v>
      </c>
      <c r="N46" s="16">
        <v>0</v>
      </c>
      <c r="O46" s="16">
        <v>0</v>
      </c>
      <c r="P46" s="16">
        <v>0</v>
      </c>
      <c r="Q46" s="29">
        <f>'C0701'!M46+'C0701'!N46+'C0701'!O46+'C0701'!P46</f>
        <v>0</v>
      </c>
      <c r="R46" s="16">
        <v>0</v>
      </c>
      <c r="S46" s="29">
        <f>'C0701'!L46+'C0701'!Q46+'C0701'!R46</f>
        <v>0</v>
      </c>
      <c r="T46" s="16">
        <v>0</v>
      </c>
      <c r="U46" s="16">
        <v>0</v>
      </c>
      <c r="V46" s="16">
        <v>0</v>
      </c>
      <c r="W46" s="29">
        <f>'C0701'!S46+'C0701'!T46+'C0701'!U46</f>
        <v>0</v>
      </c>
      <c r="X46" s="15"/>
      <c r="Y46" s="15"/>
      <c r="Z46" s="15"/>
      <c r="AA46" s="15"/>
      <c r="AB46" s="34">
        <v>0</v>
      </c>
      <c r="AC46" s="16">
        <v>0</v>
      </c>
      <c r="AD46" s="16">
        <v>0</v>
      </c>
      <c r="AE46" s="16">
        <v>0</v>
      </c>
      <c r="AF46" s="15"/>
      <c r="AG46" s="14"/>
    </row>
    <row r="47" spans="1:33" s="4" customFormat="1" ht="28.5">
      <c r="A47" s="4" t="s">
        <v>2</v>
      </c>
      <c r="C47" s="38" t="s">
        <v>31</v>
      </c>
      <c r="D47" s="19">
        <v>120</v>
      </c>
      <c r="E47" s="4" t="s">
        <v>32</v>
      </c>
      <c r="F47" s="11">
        <v>120</v>
      </c>
      <c r="G47" s="10"/>
      <c r="H47" s="37" t="s">
        <v>31</v>
      </c>
      <c r="I47" s="16">
        <v>0</v>
      </c>
      <c r="J47" s="15"/>
      <c r="K47" s="16">
        <v>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34">
        <v>0</v>
      </c>
      <c r="AC47" s="15"/>
      <c r="AD47" s="15"/>
      <c r="AE47" s="15"/>
      <c r="AF47" s="15"/>
      <c r="AG47" s="14"/>
    </row>
    <row r="48" spans="1:33" s="4" customFormat="1" ht="14.25">
      <c r="A48" s="4" t="s">
        <v>2</v>
      </c>
      <c r="C48" s="36" t="s">
        <v>29</v>
      </c>
      <c r="D48" s="19">
        <v>130</v>
      </c>
      <c r="E48" s="4" t="s">
        <v>30</v>
      </c>
      <c r="F48" s="11">
        <v>130</v>
      </c>
      <c r="G48" s="10"/>
      <c r="H48" s="35" t="s">
        <v>29</v>
      </c>
      <c r="I48" s="16">
        <v>0</v>
      </c>
      <c r="J48" s="15"/>
      <c r="K48" s="16">
        <v>0</v>
      </c>
      <c r="L48" s="29">
        <f>'C0701'!I48+'C0701'!K48</f>
        <v>0</v>
      </c>
      <c r="M48" s="16">
        <v>0</v>
      </c>
      <c r="N48" s="16">
        <v>0</v>
      </c>
      <c r="O48" s="16">
        <v>0</v>
      </c>
      <c r="P48" s="16">
        <v>0</v>
      </c>
      <c r="Q48" s="29">
        <f>'C0701'!M48+'C0701'!N48+'C0701'!O48+'C0701'!P48</f>
        <v>0</v>
      </c>
      <c r="R48" s="16">
        <v>0</v>
      </c>
      <c r="S48" s="29">
        <f>'C0701'!L48+'C0701'!Q48+'C0701'!R48</f>
        <v>0</v>
      </c>
      <c r="T48" s="16">
        <v>0</v>
      </c>
      <c r="U48" s="16">
        <v>0</v>
      </c>
      <c r="V48" s="16">
        <v>0</v>
      </c>
      <c r="W48" s="29">
        <f>'C0701'!S48+'C0701'!T48+'C0701'!U48</f>
        <v>0</v>
      </c>
      <c r="X48" s="15"/>
      <c r="Y48" s="15"/>
      <c r="Z48" s="15"/>
      <c r="AA48" s="15"/>
      <c r="AB48" s="34">
        <v>0</v>
      </c>
      <c r="AC48" s="16">
        <v>0</v>
      </c>
      <c r="AD48" s="16">
        <v>0</v>
      </c>
      <c r="AE48" s="16">
        <v>0</v>
      </c>
      <c r="AF48" s="15"/>
      <c r="AG48" s="14"/>
    </row>
    <row r="49" spans="1:33" s="4" customFormat="1" ht="14.25">
      <c r="A49" s="4" t="s">
        <v>10</v>
      </c>
      <c r="C49" s="27"/>
      <c r="D49" s="26" t="s">
        <v>28</v>
      </c>
      <c r="F49" s="25"/>
      <c r="G49" s="24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3"/>
      <c r="AC49" s="22"/>
      <c r="AD49" s="22"/>
      <c r="AE49" s="22"/>
      <c r="AF49" s="22"/>
      <c r="AG49" s="21"/>
    </row>
    <row r="50" spans="1:33" s="4" customFormat="1" ht="14.25">
      <c r="A50" s="4" t="s">
        <v>2</v>
      </c>
      <c r="C50" s="33">
        <v>0</v>
      </c>
      <c r="D50" s="19">
        <v>140</v>
      </c>
      <c r="E50" s="4" t="s">
        <v>27</v>
      </c>
      <c r="F50" s="11">
        <v>140</v>
      </c>
      <c r="G50" s="10"/>
      <c r="H50" s="32">
        <v>0</v>
      </c>
      <c r="I50" s="34">
        <v>217212</v>
      </c>
      <c r="J50" s="15"/>
      <c r="K50" s="16">
        <v>0</v>
      </c>
      <c r="L50" s="29">
        <f>'C0701'!I50+'C0701'!K50</f>
        <v>217212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34">
        <v>244235</v>
      </c>
      <c r="X50" s="16">
        <v>0</v>
      </c>
      <c r="Y50" s="16">
        <v>0</v>
      </c>
      <c r="Z50" s="16">
        <v>0</v>
      </c>
      <c r="AA50" s="16">
        <v>0</v>
      </c>
      <c r="AB50" s="17">
        <f>'C0701'!W50-'C0701'!X50-(0.8*'C0701'!Y50)-(0.5*'C0701'!Z50)</f>
        <v>244235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0.02</v>
      </c>
      <c r="D51" s="19">
        <v>150</v>
      </c>
      <c r="E51" s="4" t="s">
        <v>26</v>
      </c>
      <c r="F51" s="11">
        <v>150</v>
      </c>
      <c r="G51" s="10"/>
      <c r="H51" s="32">
        <v>0.02</v>
      </c>
      <c r="I51" s="16">
        <v>0</v>
      </c>
      <c r="J51" s="15"/>
      <c r="K51" s="16">
        <v>0</v>
      </c>
      <c r="L51" s="29">
        <f>'C0701'!I51+'C0701'!K51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'C0701'!W51-'C0701'!X51-(0.8*'C0701'!Y51)-(0.5*'C0701'!Z51)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0.04</v>
      </c>
      <c r="D52" s="19">
        <v>160</v>
      </c>
      <c r="E52" s="4" t="s">
        <v>25</v>
      </c>
      <c r="F52" s="11">
        <v>160</v>
      </c>
      <c r="G52" s="10"/>
      <c r="H52" s="32">
        <v>0.04</v>
      </c>
      <c r="I52" s="16">
        <v>0</v>
      </c>
      <c r="J52" s="15"/>
      <c r="K52" s="16">
        <v>0</v>
      </c>
      <c r="L52" s="29">
        <f>'C0701'!I52+'C0701'!K52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'C0701'!W52-'C0701'!X52-(0.8*'C0701'!Y52)-(0.5*'C0701'!Z52)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0.1</v>
      </c>
      <c r="D53" s="19">
        <v>170</v>
      </c>
      <c r="E53" s="4" t="s">
        <v>24</v>
      </c>
      <c r="F53" s="11">
        <v>170</v>
      </c>
      <c r="G53" s="10"/>
      <c r="H53" s="32">
        <v>0.1</v>
      </c>
      <c r="I53" s="16">
        <v>0</v>
      </c>
      <c r="J53" s="15"/>
      <c r="K53" s="16">
        <v>0</v>
      </c>
      <c r="L53" s="29">
        <f>'C0701'!I53+'C0701'!K53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'C0701'!W53-'C0701'!X53-(0.8*'C0701'!Y53)-(0.5*'C0701'!Z53)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0.2</v>
      </c>
      <c r="D54" s="19">
        <v>180</v>
      </c>
      <c r="E54" s="4" t="s">
        <v>23</v>
      </c>
      <c r="F54" s="11">
        <v>180</v>
      </c>
      <c r="G54" s="10"/>
      <c r="H54" s="32">
        <v>0.2</v>
      </c>
      <c r="I54" s="34">
        <v>19728</v>
      </c>
      <c r="J54" s="15"/>
      <c r="K54" s="16">
        <v>0</v>
      </c>
      <c r="L54" s="29">
        <f>'C0701'!I54+'C0701'!K54</f>
        <v>19728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34">
        <v>19728</v>
      </c>
      <c r="X54" s="16">
        <v>0</v>
      </c>
      <c r="Y54" s="16">
        <v>0</v>
      </c>
      <c r="Z54" s="16">
        <v>0</v>
      </c>
      <c r="AA54" s="16">
        <v>0</v>
      </c>
      <c r="AB54" s="17">
        <f>'C0701'!W54-'C0701'!X54-(0.8*'C0701'!Y54)-(0.5*'C0701'!Z54)</f>
        <v>19728</v>
      </c>
      <c r="AC54" s="16">
        <v>0</v>
      </c>
      <c r="AD54" s="34">
        <v>3944</v>
      </c>
      <c r="AE54" s="34">
        <v>3946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>
        <v>0.35</v>
      </c>
      <c r="D55" s="19">
        <v>190</v>
      </c>
      <c r="E55" s="4" t="s">
        <v>22</v>
      </c>
      <c r="F55" s="11">
        <v>190</v>
      </c>
      <c r="G55" s="10"/>
      <c r="H55" s="32">
        <v>0.35</v>
      </c>
      <c r="I55" s="16">
        <v>0</v>
      </c>
      <c r="J55" s="15"/>
      <c r="K55" s="16">
        <v>0</v>
      </c>
      <c r="L55" s="29">
        <f>'C0701'!I55+'C0701'!K55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'C0701'!W55-'C0701'!X55-(0.8*'C0701'!Y55)-(0.5*'C0701'!Z55)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3">
        <v>0.5</v>
      </c>
      <c r="D56" s="19">
        <v>200</v>
      </c>
      <c r="E56" s="4" t="s">
        <v>21</v>
      </c>
      <c r="F56" s="11">
        <v>200</v>
      </c>
      <c r="G56" s="10"/>
      <c r="H56" s="32">
        <v>0.5</v>
      </c>
      <c r="I56" s="34">
        <v>90183</v>
      </c>
      <c r="J56" s="15"/>
      <c r="K56" s="16">
        <v>0</v>
      </c>
      <c r="L56" s="29">
        <f>'C0701'!I56+'C0701'!K56</f>
        <v>90183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34">
        <v>90183</v>
      </c>
      <c r="X56" s="16">
        <v>0</v>
      </c>
      <c r="Y56" s="16">
        <v>0</v>
      </c>
      <c r="Z56" s="16">
        <v>0</v>
      </c>
      <c r="AA56" s="16">
        <v>0</v>
      </c>
      <c r="AB56" s="17">
        <f>'C0701'!W56-'C0701'!X56-(0.8*'C0701'!Y56)-(0.5*'C0701'!Z56)</f>
        <v>90183</v>
      </c>
      <c r="AC56" s="16">
        <v>0</v>
      </c>
      <c r="AD56" s="34">
        <v>45092</v>
      </c>
      <c r="AE56" s="34">
        <v>45092</v>
      </c>
      <c r="AF56" s="16">
        <v>0</v>
      </c>
      <c r="AG56" s="28">
        <v>0</v>
      </c>
    </row>
    <row r="57" spans="1:33" s="4" customFormat="1" ht="14.25">
      <c r="A57" s="4" t="s">
        <v>2</v>
      </c>
      <c r="C57" s="33">
        <v>0.7</v>
      </c>
      <c r="D57" s="19">
        <v>210</v>
      </c>
      <c r="E57" s="4" t="s">
        <v>20</v>
      </c>
      <c r="F57" s="11">
        <v>210</v>
      </c>
      <c r="G57" s="10"/>
      <c r="H57" s="32">
        <v>0.7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7">
        <f>'C0701'!W57-'C0701'!X57-(0.8*'C0701'!Y57)-(0.5*'C0701'!Z57)</f>
        <v>0</v>
      </c>
      <c r="AC57" s="16">
        <v>0</v>
      </c>
      <c r="AD57" s="16">
        <v>0</v>
      </c>
      <c r="AE57" s="16">
        <v>0</v>
      </c>
      <c r="AF57" s="16">
        <v>0</v>
      </c>
      <c r="AG57" s="28">
        <v>0</v>
      </c>
    </row>
    <row r="58" spans="1:33" s="4" customFormat="1" ht="14.25">
      <c r="A58" s="4" t="s">
        <v>2</v>
      </c>
      <c r="C58" s="33">
        <v>0.75</v>
      </c>
      <c r="D58" s="19">
        <v>220</v>
      </c>
      <c r="E58" s="4" t="s">
        <v>19</v>
      </c>
      <c r="F58" s="11">
        <v>220</v>
      </c>
      <c r="G58" s="10"/>
      <c r="H58" s="32">
        <v>0.75</v>
      </c>
      <c r="I58" s="34">
        <v>10126</v>
      </c>
      <c r="J58" s="15"/>
      <c r="K58" s="16">
        <v>-16</v>
      </c>
      <c r="L58" s="29">
        <f>'C0701'!I58+'C0701'!K58</f>
        <v>10110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34">
        <v>9210</v>
      </c>
      <c r="X58" s="16">
        <v>0</v>
      </c>
      <c r="Y58" s="16">
        <v>294</v>
      </c>
      <c r="Z58" s="16">
        <v>747</v>
      </c>
      <c r="AA58" s="16">
        <v>0</v>
      </c>
      <c r="AB58" s="17">
        <f>'C0701'!W58-'C0701'!X58-(0.8*'C0701'!Y58)-(0.5*'C0701'!Z58)</f>
        <v>8601.3</v>
      </c>
      <c r="AC58" s="16">
        <v>0</v>
      </c>
      <c r="AD58" s="34">
        <v>6451</v>
      </c>
      <c r="AE58" s="34">
        <v>6486</v>
      </c>
      <c r="AF58" s="16">
        <v>0</v>
      </c>
      <c r="AG58" s="28">
        <v>0</v>
      </c>
    </row>
    <row r="59" spans="1:33" s="4" customFormat="1" ht="14.25">
      <c r="A59" s="4" t="s">
        <v>2</v>
      </c>
      <c r="C59" s="33">
        <v>1</v>
      </c>
      <c r="D59" s="19">
        <v>230</v>
      </c>
      <c r="E59" s="4" t="s">
        <v>18</v>
      </c>
      <c r="F59" s="11">
        <v>230</v>
      </c>
      <c r="G59" s="10"/>
      <c r="H59" s="32">
        <v>1</v>
      </c>
      <c r="I59" s="34">
        <v>289281</v>
      </c>
      <c r="J59" s="15"/>
      <c r="K59" s="34">
        <v>-10303</v>
      </c>
      <c r="L59" s="29">
        <f>'C0701'!I59+'C0701'!K59</f>
        <v>278978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34">
        <v>268373</v>
      </c>
      <c r="X59" s="16">
        <v>0</v>
      </c>
      <c r="Y59" s="34">
        <v>16700</v>
      </c>
      <c r="Z59" s="34">
        <v>6433</v>
      </c>
      <c r="AA59" s="34">
        <v>4878</v>
      </c>
      <c r="AB59" s="17">
        <f>'C0701'!W59-'C0701'!X59-(0.8*'C0701'!Y59)-(0.5*'C0701'!Z59)</f>
        <v>251796.5</v>
      </c>
      <c r="AC59" s="16">
        <v>0</v>
      </c>
      <c r="AD59" s="34">
        <v>245401</v>
      </c>
      <c r="AE59" s="34">
        <v>239306</v>
      </c>
      <c r="AF59" s="16">
        <v>0</v>
      </c>
      <c r="AG59" s="28">
        <v>0</v>
      </c>
    </row>
    <row r="60" spans="1:33" s="4" customFormat="1" ht="14.25">
      <c r="A60" s="4" t="s">
        <v>2</v>
      </c>
      <c r="C60" s="33">
        <v>1.5</v>
      </c>
      <c r="D60" s="19">
        <v>240</v>
      </c>
      <c r="E60" s="4" t="s">
        <v>17</v>
      </c>
      <c r="F60" s="11">
        <v>240</v>
      </c>
      <c r="G60" s="10"/>
      <c r="H60" s="32">
        <v>1.5</v>
      </c>
      <c r="I60" s="34">
        <v>57015</v>
      </c>
      <c r="J60" s="15"/>
      <c r="K60" s="34">
        <v>-2030</v>
      </c>
      <c r="L60" s="29">
        <f>'C0701'!I60+'C0701'!K60</f>
        <v>54985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34">
        <v>39467</v>
      </c>
      <c r="X60" s="16">
        <v>0</v>
      </c>
      <c r="Y60" s="16">
        <v>0</v>
      </c>
      <c r="Z60" s="16">
        <v>0</v>
      </c>
      <c r="AA60" s="16">
        <v>0</v>
      </c>
      <c r="AB60" s="17">
        <f>'C0701'!W60-'C0701'!X60-(0.8*'C0701'!Y60)-(0.5*'C0701'!Z60)</f>
        <v>39467</v>
      </c>
      <c r="AC60" s="16">
        <v>0</v>
      </c>
      <c r="AD60" s="34">
        <v>59417</v>
      </c>
      <c r="AE60" s="34">
        <v>59201</v>
      </c>
      <c r="AF60" s="16">
        <v>0</v>
      </c>
      <c r="AG60" s="28">
        <v>0</v>
      </c>
    </row>
    <row r="61" spans="1:33" s="4" customFormat="1" ht="14.25">
      <c r="A61" s="4" t="s">
        <v>2</v>
      </c>
      <c r="C61" s="33">
        <v>2.5</v>
      </c>
      <c r="D61" s="19">
        <v>250</v>
      </c>
      <c r="E61" s="4" t="s">
        <v>16</v>
      </c>
      <c r="F61" s="11">
        <v>250</v>
      </c>
      <c r="G61" s="10"/>
      <c r="H61" s="32">
        <v>2.5</v>
      </c>
      <c r="I61" s="16">
        <v>7</v>
      </c>
      <c r="J61" s="15"/>
      <c r="K61" s="16">
        <v>0</v>
      </c>
      <c r="L61" s="29">
        <f>'C0701'!I61+'C0701'!K61</f>
        <v>7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6">
        <v>7</v>
      </c>
      <c r="X61" s="16">
        <v>0</v>
      </c>
      <c r="Y61" s="16">
        <v>0</v>
      </c>
      <c r="Z61" s="16">
        <v>0</v>
      </c>
      <c r="AA61" s="16">
        <v>0</v>
      </c>
      <c r="AB61" s="17">
        <f>'C0701'!W61-'C0701'!X61-(0.8*'C0701'!Y61)-(0.5*'C0701'!Z61)</f>
        <v>7</v>
      </c>
      <c r="AC61" s="16">
        <v>0</v>
      </c>
      <c r="AD61" s="16">
        <v>18</v>
      </c>
      <c r="AE61" s="16">
        <v>17</v>
      </c>
      <c r="AF61" s="16">
        <v>0</v>
      </c>
      <c r="AG61" s="28">
        <v>0</v>
      </c>
    </row>
    <row r="62" spans="1:33" s="4" customFormat="1" ht="14.25">
      <c r="A62" s="4" t="s">
        <v>2</v>
      </c>
      <c r="C62" s="33">
        <v>3.7</v>
      </c>
      <c r="D62" s="19">
        <v>260</v>
      </c>
      <c r="E62" s="4" t="s">
        <v>15</v>
      </c>
      <c r="F62" s="11">
        <v>260</v>
      </c>
      <c r="G62" s="10"/>
      <c r="H62" s="32">
        <v>3.7</v>
      </c>
      <c r="I62" s="16">
        <v>0</v>
      </c>
      <c r="J62" s="15"/>
      <c r="K62" s="16">
        <v>0</v>
      </c>
      <c r="L62" s="29">
        <f>'C0701'!I62+'C0701'!K62</f>
        <v>0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7">
        <f>'C0701'!W62-'C0701'!X62-(0.8*'C0701'!Y62)-(0.5*'C0701'!Z62)</f>
        <v>0</v>
      </c>
      <c r="AC62" s="16">
        <v>0</v>
      </c>
      <c r="AD62" s="16">
        <v>0</v>
      </c>
      <c r="AE62" s="16">
        <v>0</v>
      </c>
      <c r="AF62" s="16">
        <v>0</v>
      </c>
      <c r="AG62" s="28">
        <v>0</v>
      </c>
    </row>
    <row r="63" spans="1:33" s="4" customFormat="1" ht="14.25">
      <c r="A63" s="4" t="s">
        <v>2</v>
      </c>
      <c r="C63" s="33" t="s">
        <v>13</v>
      </c>
      <c r="D63" s="19">
        <v>270</v>
      </c>
      <c r="E63" s="4" t="s">
        <v>14</v>
      </c>
      <c r="F63" s="11">
        <v>270</v>
      </c>
      <c r="G63" s="10"/>
      <c r="H63" s="32" t="s">
        <v>13</v>
      </c>
      <c r="I63" s="16">
        <v>0</v>
      </c>
      <c r="J63" s="15"/>
      <c r="K63" s="16">
        <v>0</v>
      </c>
      <c r="L63" s="29">
        <f>'C0701'!I63+'C0701'!K63</f>
        <v>0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7">
        <f>'C0701'!W63-'C0701'!X63-(0.8*'C0701'!Y63)-(0.5*'C0701'!Z63)</f>
        <v>0</v>
      </c>
      <c r="AC63" s="16">
        <v>0</v>
      </c>
      <c r="AD63" s="16">
        <v>0</v>
      </c>
      <c r="AE63" s="16">
        <v>0</v>
      </c>
      <c r="AF63" s="16">
        <v>0</v>
      </c>
      <c r="AG63" s="28">
        <v>0</v>
      </c>
    </row>
    <row r="64" spans="1:33" s="4" customFormat="1" ht="14.25">
      <c r="A64" s="4" t="s">
        <v>2</v>
      </c>
      <c r="C64" s="31" t="s">
        <v>11</v>
      </c>
      <c r="D64" s="19">
        <v>280</v>
      </c>
      <c r="E64" s="4" t="s">
        <v>12</v>
      </c>
      <c r="F64" s="11">
        <v>280</v>
      </c>
      <c r="G64" s="10"/>
      <c r="H64" s="30" t="s">
        <v>11</v>
      </c>
      <c r="I64" s="16">
        <v>0</v>
      </c>
      <c r="J64" s="15"/>
      <c r="K64" s="16">
        <v>0</v>
      </c>
      <c r="L64" s="29">
        <f>'C0701'!I64+'C0701'!K64</f>
        <v>0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7">
        <f>'C0701'!W64-'C0701'!X64-(0.8*'C0701'!Y64)-(0.5*'C0701'!Z64)</f>
        <v>0</v>
      </c>
      <c r="AC64" s="16">
        <v>0</v>
      </c>
      <c r="AD64" s="16">
        <v>0</v>
      </c>
      <c r="AE64" s="16">
        <v>0</v>
      </c>
      <c r="AF64" s="16">
        <v>0</v>
      </c>
      <c r="AG64" s="28">
        <v>0</v>
      </c>
    </row>
    <row r="65" spans="1:33" s="4" customFormat="1" ht="14.25">
      <c r="A65" s="4" t="s">
        <v>10</v>
      </c>
      <c r="C65" s="27"/>
      <c r="D65" s="26" t="s">
        <v>9</v>
      </c>
      <c r="F65" s="25"/>
      <c r="G65" s="24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3"/>
      <c r="AC65" s="22"/>
      <c r="AD65" s="22"/>
      <c r="AE65" s="22"/>
      <c r="AF65" s="22"/>
      <c r="AG65" s="21"/>
    </row>
    <row r="66" spans="1:33" s="4" customFormat="1" ht="28.5">
      <c r="A66" s="4" t="s">
        <v>2</v>
      </c>
      <c r="C66" s="20" t="s">
        <v>7</v>
      </c>
      <c r="D66" s="19">
        <v>290</v>
      </c>
      <c r="E66" s="4" t="s">
        <v>8</v>
      </c>
      <c r="F66" s="11">
        <v>290</v>
      </c>
      <c r="G66" s="10"/>
      <c r="H66" s="18" t="s">
        <v>7</v>
      </c>
      <c r="I66" s="16">
        <v>0</v>
      </c>
      <c r="J66" s="15"/>
      <c r="K66" s="16">
        <v>0</v>
      </c>
      <c r="L66" s="16">
        <v>0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7">
        <f>'C0701'!W66-'C0701'!X66-(0.8*'C0701'!Y66)-(0.5*'C0701'!Z66)</f>
        <v>0</v>
      </c>
      <c r="AC66" s="16">
        <v>0</v>
      </c>
      <c r="AD66" s="16">
        <v>0</v>
      </c>
      <c r="AE66" s="16">
        <v>0</v>
      </c>
      <c r="AF66" s="15"/>
      <c r="AG66" s="14"/>
    </row>
    <row r="67" spans="1:33" s="4" customFormat="1" ht="28.5">
      <c r="A67" s="4" t="s">
        <v>2</v>
      </c>
      <c r="C67" s="20" t="s">
        <v>5</v>
      </c>
      <c r="D67" s="19">
        <v>300</v>
      </c>
      <c r="E67" s="4" t="s">
        <v>6</v>
      </c>
      <c r="F67" s="11">
        <v>300</v>
      </c>
      <c r="G67" s="10"/>
      <c r="H67" s="18" t="s">
        <v>5</v>
      </c>
      <c r="I67" s="34">
        <v>3444</v>
      </c>
      <c r="J67" s="15"/>
      <c r="K67" s="34">
        <v>-1258</v>
      </c>
      <c r="L67" s="34">
        <v>2186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34">
        <v>1736</v>
      </c>
      <c r="X67" s="16">
        <v>0</v>
      </c>
      <c r="Y67" s="16">
        <v>0</v>
      </c>
      <c r="Z67" s="16">
        <v>0</v>
      </c>
      <c r="AA67" s="16">
        <v>0</v>
      </c>
      <c r="AB67" s="17">
        <f>'C0701'!W67-'C0701'!X67-(0.8*'C0701'!Y67)-(0.5*'C0701'!Z67)</f>
        <v>1736</v>
      </c>
      <c r="AC67" s="16">
        <v>0</v>
      </c>
      <c r="AD67" s="34">
        <v>1736</v>
      </c>
      <c r="AE67" s="15"/>
      <c r="AF67" s="15"/>
      <c r="AG67" s="14"/>
    </row>
    <row r="68" spans="1:33" s="4" customFormat="1" ht="28.5">
      <c r="A68" s="4" t="s">
        <v>2</v>
      </c>
      <c r="C68" s="20" t="s">
        <v>3</v>
      </c>
      <c r="D68" s="19">
        <v>310</v>
      </c>
      <c r="E68" s="4" t="s">
        <v>4</v>
      </c>
      <c r="F68" s="11">
        <v>310</v>
      </c>
      <c r="G68" s="10"/>
      <c r="H68" s="18" t="s">
        <v>3</v>
      </c>
      <c r="I68" s="16">
        <v>0</v>
      </c>
      <c r="J68" s="15"/>
      <c r="K68" s="16">
        <v>0</v>
      </c>
      <c r="L68" s="16">
        <v>0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7">
        <f>'C0701'!W68-'C0701'!X68-(0.8*'C0701'!Y68)-(0.5*'C0701'!Z68)</f>
        <v>0</v>
      </c>
      <c r="AC68" s="16">
        <v>0</v>
      </c>
      <c r="AD68" s="16">
        <v>0</v>
      </c>
      <c r="AE68" s="16">
        <v>0</v>
      </c>
      <c r="AF68" s="15"/>
      <c r="AG68" s="14"/>
    </row>
    <row r="69" spans="1:33" s="4" customFormat="1" ht="29.25" thickBot="1">
      <c r="A69" s="4" t="s">
        <v>2</v>
      </c>
      <c r="C69" s="13" t="s">
        <v>0</v>
      </c>
      <c r="D69" s="12">
        <v>320</v>
      </c>
      <c r="E69" s="4" t="s">
        <v>1</v>
      </c>
      <c r="F69" s="11">
        <v>320</v>
      </c>
      <c r="G69" s="10"/>
      <c r="H69" s="9" t="s">
        <v>0</v>
      </c>
      <c r="I69" s="7">
        <v>134</v>
      </c>
      <c r="J69" s="6"/>
      <c r="K69" s="7">
        <v>0</v>
      </c>
      <c r="L69" s="7">
        <v>134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7">
        <v>116</v>
      </c>
      <c r="X69" s="7">
        <v>0</v>
      </c>
      <c r="Y69" s="7">
        <v>0</v>
      </c>
      <c r="Z69" s="7">
        <v>0</v>
      </c>
      <c r="AA69" s="7">
        <v>0</v>
      </c>
      <c r="AB69" s="8">
        <f>'C0701'!W69-'C0701'!X69-(0.8*'C0701'!Y69)-(0.5*'C0701'!Z69)</f>
        <v>116</v>
      </c>
      <c r="AC69" s="7">
        <v>0</v>
      </c>
      <c r="AD69" s="7">
        <v>174</v>
      </c>
      <c r="AE69" s="6"/>
      <c r="AF69" s="6"/>
      <c r="AG69" s="5"/>
    </row>
  </sheetData>
  <sheetProtection sheet="1" objects="1" scenarios="1"/>
  <mergeCells count="34">
    <mergeCell ref="AG31:AG33"/>
    <mergeCell ref="AF31:AF33"/>
    <mergeCell ref="R32:R33"/>
    <mergeCell ref="S30:S33"/>
    <mergeCell ref="Q31:R31"/>
    <mergeCell ref="AC31:AC33"/>
    <mergeCell ref="AB30:AB33"/>
    <mergeCell ref="AA31:AA33"/>
    <mergeCell ref="Z31:Z33"/>
    <mergeCell ref="AE30:AE33"/>
    <mergeCell ref="AD30:AD33"/>
    <mergeCell ref="V32:V33"/>
    <mergeCell ref="U31:V31"/>
    <mergeCell ref="T31:T33"/>
    <mergeCell ref="X31:X33"/>
    <mergeCell ref="T30:V30"/>
    <mergeCell ref="Y31:Y33"/>
    <mergeCell ref="X30:AA30"/>
    <mergeCell ref="W30:W33"/>
    <mergeCell ref="M31:N31"/>
    <mergeCell ref="O32:O33"/>
    <mergeCell ref="O31:P31"/>
    <mergeCell ref="M32:M33"/>
    <mergeCell ref="N32:N33"/>
    <mergeCell ref="D10:I10"/>
    <mergeCell ref="D13:H13"/>
    <mergeCell ref="J31:J33"/>
    <mergeCell ref="L30:L33"/>
    <mergeCell ref="J28:O28"/>
    <mergeCell ref="I30:J30"/>
    <mergeCell ref="K30:K33"/>
    <mergeCell ref="M30:R30"/>
    <mergeCell ref="Q32:Q33"/>
    <mergeCell ref="P32:P33"/>
  </mergeCells>
  <dataValidations count="3">
    <dataValidation type="list" allowBlank="1" showInputMessage="1" showErrorMessage="1" sqref="L12">
      <formula1>"Individuálna,Konsolidovaná"</formula1>
    </dataValidation>
    <dataValidation type="list" allowBlank="1" showInputMessage="1" showErrorMessage="1" sqref="L14">
      <formula1>"Mesiac,Štvrťrok,Polrok,Rok"</formula1>
    </dataValidation>
    <dataValidation type="list" allowBlank="1" showInputMessage="1" showErrorMessage="1" sqref="L18">
      <formula1>"Auditovaný,Neauditovaný"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719</v>
      </c>
    </row>
    <row r="6" spans="1:2" ht="11.25" hidden="1">
      <c r="A6" t="s">
        <v>169</v>
      </c>
      <c r="B6" t="s">
        <v>718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717</v>
      </c>
      <c r="J17" t="s">
        <v>716</v>
      </c>
      <c r="K17" t="s">
        <v>715</v>
      </c>
      <c r="L17" t="s">
        <v>714</v>
      </c>
      <c r="M17" t="s">
        <v>713</v>
      </c>
      <c r="N17" t="s">
        <v>712</v>
      </c>
      <c r="O17" t="s">
        <v>711</v>
      </c>
      <c r="P17" t="s">
        <v>710</v>
      </c>
      <c r="Q17" t="s">
        <v>709</v>
      </c>
      <c r="R17" t="s">
        <v>708</v>
      </c>
      <c r="S17" t="s">
        <v>707</v>
      </c>
      <c r="T17" t="s">
        <v>706</v>
      </c>
      <c r="U17" t="s">
        <v>705</v>
      </c>
      <c r="V17" t="s">
        <v>704</v>
      </c>
      <c r="W17" t="s">
        <v>703</v>
      </c>
      <c r="X17" t="s">
        <v>702</v>
      </c>
      <c r="Y17" t="s">
        <v>701</v>
      </c>
      <c r="Z17" t="s">
        <v>700</v>
      </c>
      <c r="AA17" t="s">
        <v>699</v>
      </c>
      <c r="AB17" s="83" t="s">
        <v>698</v>
      </c>
      <c r="AC17" t="s">
        <v>697</v>
      </c>
      <c r="AD17" t="s">
        <v>696</v>
      </c>
      <c r="AE17" t="s">
        <v>695</v>
      </c>
      <c r="AF17" t="s">
        <v>694</v>
      </c>
      <c r="AG17" t="s">
        <v>693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692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691</v>
      </c>
      <c r="F27" s="25">
        <v>10</v>
      </c>
      <c r="G27" s="24"/>
      <c r="H27" s="44" t="s">
        <v>61</v>
      </c>
      <c r="I27" s="29">
        <f>'C0710'!I34+'C0710'!I35+'C0710'!I36+'C0710'!I38+'C0710'!I40</f>
        <v>0</v>
      </c>
      <c r="J27" s="15"/>
      <c r="K27" s="29">
        <f>'C0710'!K34+'C0710'!K35+'C0710'!K36+'C0710'!K38+'C0710'!K40</f>
        <v>0</v>
      </c>
      <c r="L27" s="29">
        <f>'C0710'!L34+'C0710'!L35+'C0710'!L36+'C0710'!L38+'C0710'!L40</f>
        <v>0</v>
      </c>
      <c r="M27" s="29">
        <f>'C0710'!M34+'C0710'!M35+'C0710'!M36+'C0710'!M38+'C0710'!M40</f>
        <v>0</v>
      </c>
      <c r="N27" s="29">
        <f>'C0710'!N34+'C0710'!N35+'C0710'!N36+'C0710'!N38+'C0710'!N40</f>
        <v>0</v>
      </c>
      <c r="O27" s="29">
        <f>'C0710'!O34+'C0710'!O35+'C0710'!O36+'C0710'!O38+'C0710'!O40</f>
        <v>0</v>
      </c>
      <c r="P27" s="29">
        <f>'C0710'!P34+'C0710'!P35+'C0710'!P36+'C0710'!P38+'C0710'!P40</f>
        <v>0</v>
      </c>
      <c r="Q27" s="29">
        <f>'C0710'!Q34+'C0710'!Q35+'C0710'!Q36+'C0710'!Q38+'C0710'!Q40</f>
        <v>0</v>
      </c>
      <c r="R27" s="29">
        <f>'C0710'!R34+'C0710'!R35+'C0710'!R36+'C0710'!R38+'C0710'!R40</f>
        <v>0</v>
      </c>
      <c r="S27" s="29">
        <f>'C0710'!S34+'C0710'!S35+'C0710'!S36+'C0710'!S38+'C0710'!S40</f>
        <v>0</v>
      </c>
      <c r="T27" s="29">
        <f>'C0710'!T34+'C0710'!T35+'C0710'!T36+'C0710'!T38+'C0710'!T40</f>
        <v>0</v>
      </c>
      <c r="U27" s="29">
        <f>'C0710'!U34+'C0710'!U35+'C0710'!U36+'C0710'!U38+'C0710'!U40</f>
        <v>0</v>
      </c>
      <c r="V27" s="29">
        <f>'C0710'!V34+'C0710'!V35+'C0710'!V36+'C0710'!V38+'C0710'!V40</f>
        <v>0</v>
      </c>
      <c r="W27" s="29">
        <f>'C0710'!W34+'C0710'!W35+'C0710'!W36+'C0710'!W38+'C0710'!W40</f>
        <v>0</v>
      </c>
      <c r="X27" s="29">
        <f>'C0710'!X35</f>
        <v>0</v>
      </c>
      <c r="Y27" s="29">
        <f>'C0710'!Y35</f>
        <v>0</v>
      </c>
      <c r="Z27" s="29">
        <f>'C0710'!Z35</f>
        <v>0</v>
      </c>
      <c r="AA27" s="29">
        <f>'C0710'!AA35</f>
        <v>0</v>
      </c>
      <c r="AB27" s="17">
        <f>'C0710'!AB34+'C0710'!AB35+'C0710'!AB36+'C0710'!AB38+'C0710'!AB40</f>
        <v>0</v>
      </c>
      <c r="AC27" s="29">
        <f>'C0710'!AC34+'C0710'!AC35+'C0710'!AC36+'C0710'!AC38+'C0710'!AC40</f>
        <v>0</v>
      </c>
      <c r="AD27" s="29">
        <f>'C0710'!AD34+'C0710'!AD35+'C0710'!AD36+'C0710'!AD38+'C0710'!AD40</f>
        <v>0</v>
      </c>
      <c r="AE27" s="29">
        <f>'C0710'!AE34+'C0710'!AE35+'C0710'!AE36+'C0710'!AE38+'C0710'!AE40</f>
        <v>0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690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'C0710'!I28+'C0710'!K28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'C0710'!M28+'C0710'!N28+'C0710'!O28+'C0710'!P28</f>
        <v>0</v>
      </c>
      <c r="R28" s="16">
        <v>0</v>
      </c>
      <c r="S28" s="29">
        <f>'C0710'!L28+'C0710'!Q28+'C0710'!R28</f>
        <v>0</v>
      </c>
      <c r="T28" s="16">
        <v>0</v>
      </c>
      <c r="U28" s="16">
        <v>0</v>
      </c>
      <c r="V28" s="16">
        <v>0</v>
      </c>
      <c r="W28" s="29">
        <f>'C0710'!S28+'C0710'!T28+'C0710'!U28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'C0710'!W28-'C0710'!X28-(0.8*'C0710'!Y28)-(0.5*'C0710'!Z28)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689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'C0710'!I29+'C0710'!K29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'C0710'!M29+'C0710'!N29+'C0710'!O29+'C0710'!P29</f>
        <v>0</v>
      </c>
      <c r="R29" s="16">
        <v>0</v>
      </c>
      <c r="S29" s="29">
        <f>'C0710'!L29+'C0710'!Q29+'C0710'!R29</f>
        <v>0</v>
      </c>
      <c r="T29" s="16">
        <v>0</v>
      </c>
      <c r="U29" s="16">
        <v>0</v>
      </c>
      <c r="V29" s="16">
        <v>0</v>
      </c>
      <c r="W29" s="29">
        <f>'C0710'!S29+'C0710'!T29+'C0710'!U29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'C0710'!W29-'C0710'!X29-(0.8*'C0710'!Y29)-(0.5*'C0710'!Z29)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688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'C0710'!I30+'C0710'!K30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'C0710'!M30+'C0710'!N30+'C0710'!O30+'C0710'!P30</f>
        <v>0</v>
      </c>
      <c r="R30" s="16">
        <v>0</v>
      </c>
      <c r="S30" s="29">
        <f>'C0710'!L30+'C0710'!Q30+'C0710'!R30</f>
        <v>0</v>
      </c>
      <c r="T30" s="16">
        <v>0</v>
      </c>
      <c r="U30" s="16">
        <v>0</v>
      </c>
      <c r="V30" s="16">
        <v>0</v>
      </c>
      <c r="W30" s="29">
        <f>'C0710'!S30+'C0710'!T30+'C0710'!U30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'C0710'!W30-'C0710'!X30-(0.8*'C0710'!Y30)-(0.5*'C0710'!Z30)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687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'C0710'!I31+'C0710'!K31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'C0710'!M31+'C0710'!N31+'C0710'!O31+'C0710'!P31</f>
        <v>0</v>
      </c>
      <c r="R31" s="16">
        <v>0</v>
      </c>
      <c r="S31" s="29">
        <f>'C0710'!L31+'C0710'!Q31+'C0710'!R31</f>
        <v>0</v>
      </c>
      <c r="T31" s="16">
        <v>0</v>
      </c>
      <c r="U31" s="16">
        <v>0</v>
      </c>
      <c r="V31" s="16">
        <v>0</v>
      </c>
      <c r="W31" s="29">
        <f>'C0710'!S31+'C0710'!T31+'C0710'!U31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'C0710'!W31-'C0710'!X31-(0.8*'C0710'!Y31)-(0.5*'C0710'!Z31)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686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'C0710'!I32+'C0710'!K32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'C0710'!M32+'C0710'!N32+'C0710'!O32+'C0710'!P32</f>
        <v>0</v>
      </c>
      <c r="R32" s="16">
        <v>0</v>
      </c>
      <c r="S32" s="29">
        <f>'C0710'!L32+'C0710'!Q32+'C0710'!R32</f>
        <v>0</v>
      </c>
      <c r="T32" s="16">
        <v>0</v>
      </c>
      <c r="U32" s="16">
        <v>0</v>
      </c>
      <c r="V32" s="16">
        <v>0</v>
      </c>
      <c r="W32" s="29">
        <f>'C0710'!S32+'C0710'!T32+'C0710'!U32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'C0710'!W32-'C0710'!X32-(0.8*'C0710'!Y32)-(0.5*'C0710'!Z32)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685</v>
      </c>
      <c r="F34" s="11">
        <v>70</v>
      </c>
      <c r="G34" s="10"/>
      <c r="H34" s="40" t="s">
        <v>42</v>
      </c>
      <c r="I34" s="16">
        <v>0</v>
      </c>
      <c r="J34" s="16">
        <v>0</v>
      </c>
      <c r="K34" s="16">
        <v>0</v>
      </c>
      <c r="L34" s="29">
        <f>'C0710'!I34+'C0710'!K34</f>
        <v>0</v>
      </c>
      <c r="M34" s="16">
        <v>0</v>
      </c>
      <c r="N34" s="16">
        <v>0</v>
      </c>
      <c r="O34" s="16">
        <v>0</v>
      </c>
      <c r="P34" s="16">
        <v>0</v>
      </c>
      <c r="Q34" s="29">
        <f>'C0710'!M34+'C0710'!N34+'C0710'!O34+'C0710'!P34</f>
        <v>0</v>
      </c>
      <c r="R34" s="16">
        <v>0</v>
      </c>
      <c r="S34" s="29">
        <f>'C0710'!L34+'C0710'!Q34+'C0710'!R34</f>
        <v>0</v>
      </c>
      <c r="T34" s="16">
        <v>0</v>
      </c>
      <c r="U34" s="16">
        <v>0</v>
      </c>
      <c r="V34" s="16">
        <v>0</v>
      </c>
      <c r="W34" s="29">
        <f>'C0710'!S34+'C0710'!T34+'C0710'!U34</f>
        <v>0</v>
      </c>
      <c r="X34" s="15"/>
      <c r="Y34" s="15"/>
      <c r="Z34" s="15"/>
      <c r="AA34" s="15"/>
      <c r="AB34" s="34">
        <v>0</v>
      </c>
      <c r="AC34" s="16">
        <v>0</v>
      </c>
      <c r="AD34" s="16">
        <v>0</v>
      </c>
      <c r="AE34" s="16">
        <v>0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684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'C0710'!I35+'C0710'!K35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'C0710'!M35+'C0710'!N35+'C0710'!O35+'C0710'!P35</f>
        <v>0</v>
      </c>
      <c r="R35" s="16">
        <v>0</v>
      </c>
      <c r="S35" s="29">
        <f>'C0710'!L35+'C0710'!Q35+'C0710'!R35</f>
        <v>0</v>
      </c>
      <c r="T35" s="16">
        <v>0</v>
      </c>
      <c r="U35" s="16">
        <v>0</v>
      </c>
      <c r="V35" s="16">
        <v>0</v>
      </c>
      <c r="W35" s="29">
        <f>'C0710'!S35+'C0710'!T35+'C0710'!U35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'C0710'!W35-'C0710'!X35-(0.8*'C0710'!Y35)-(0.5*'C0710'!Z35)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683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'C0710'!I36+'C0710'!K36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'C0710'!M36+'C0710'!N36+'C0710'!O36+'C0710'!P36</f>
        <v>0</v>
      </c>
      <c r="R36" s="16">
        <v>0</v>
      </c>
      <c r="S36" s="29">
        <f>'C0710'!L36+'C0710'!Q36+'C0710'!R36</f>
        <v>0</v>
      </c>
      <c r="T36" s="16">
        <v>0</v>
      </c>
      <c r="U36" s="16">
        <v>0</v>
      </c>
      <c r="V36" s="16">
        <v>0</v>
      </c>
      <c r="W36" s="29">
        <f>'C0710'!S36+'C0710'!T36+'C0710'!U36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682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681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'C0710'!I38+'C0710'!K38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'C0710'!M38+'C0710'!N38+'C0710'!O38+'C0710'!P38</f>
        <v>0</v>
      </c>
      <c r="R38" s="16">
        <v>0</v>
      </c>
      <c r="S38" s="29">
        <f>'C0710'!L38+'C0710'!Q38+'C0710'!R38</f>
        <v>0</v>
      </c>
      <c r="T38" s="16">
        <v>0</v>
      </c>
      <c r="U38" s="16">
        <v>0</v>
      </c>
      <c r="V38" s="16">
        <v>0</v>
      </c>
      <c r="W38" s="29">
        <f>'C0710'!S38+'C0710'!T38+'C0710'!U38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680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679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'C0710'!I40+'C0710'!K40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'C0710'!M40+'C0710'!N40+'C0710'!O40+'C0710'!P40</f>
        <v>0</v>
      </c>
      <c r="R40" s="16">
        <v>0</v>
      </c>
      <c r="S40" s="29">
        <f>'C0710'!L40+'C0710'!Q40+'C0710'!R40</f>
        <v>0</v>
      </c>
      <c r="T40" s="16">
        <v>0</v>
      </c>
      <c r="U40" s="16">
        <v>0</v>
      </c>
      <c r="V40" s="16">
        <v>0</v>
      </c>
      <c r="W40" s="29">
        <f>'C0710'!S40+'C0710'!T40+'C0710'!U40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678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'C0710'!I42+'C0710'!K42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'C0710'!W42-'C0710'!X42-(0.8*'C0710'!Y42)-(0.5*'C0710'!Z42)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677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'C0710'!I43+'C0710'!K43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'C0710'!W43-'C0710'!X43-(0.8*'C0710'!Y43)-(0.5*'C0710'!Z43)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676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'C0710'!I44+'C0710'!K44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'C0710'!W44-'C0710'!X44-(0.8*'C0710'!Y44)-(0.5*'C0710'!Z44)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675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'C0710'!I45+'C0710'!K45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'C0710'!W45-'C0710'!X45-(0.8*'C0710'!Y45)-(0.5*'C0710'!Z45)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674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'C0710'!I46+'C0710'!K46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'C0710'!W46-'C0710'!X46-(0.8*'C0710'!Y46)-(0.5*'C0710'!Z46)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673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'C0710'!I47+'C0710'!K47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'C0710'!W47-'C0710'!X47-(0.8*'C0710'!Y47)-(0.5*'C0710'!Z47)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672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'C0710'!I48+'C0710'!K48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'C0710'!W48-'C0710'!X48-(0.8*'C0710'!Y48)-(0.5*'C0710'!Z48)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671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'C0710'!W49-'C0710'!X49-(0.8*'C0710'!Y49)-(0.5*'C0710'!Z49)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670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'C0710'!I50+'C0710'!K50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'C0710'!W50-'C0710'!X50-(0.8*'C0710'!Y50)-(0.5*'C0710'!Z50)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669</v>
      </c>
      <c r="F51" s="11">
        <v>230</v>
      </c>
      <c r="G51" s="10"/>
      <c r="H51" s="32">
        <v>1</v>
      </c>
      <c r="I51" s="16">
        <v>0</v>
      </c>
      <c r="J51" s="15"/>
      <c r="K51" s="16">
        <v>0</v>
      </c>
      <c r="L51" s="29">
        <f>'C0710'!I51+'C0710'!K51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'C0710'!W51-'C0710'!X51-(0.8*'C0710'!Y51)-(0.5*'C0710'!Z51)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668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'C0710'!I52+'C0710'!K52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'C0710'!W52-'C0710'!X52-(0.8*'C0710'!Y52)-(0.5*'C0710'!Z52)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667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'C0710'!I53+'C0710'!K53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'C0710'!W53-'C0710'!X53-(0.8*'C0710'!Y53)-(0.5*'C0710'!Z53)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666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'C0710'!I54+'C0710'!K54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'C0710'!W54-'C0710'!X54-(0.8*'C0710'!Y54)-(0.5*'C0710'!Z54)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665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'C0710'!I55+'C0710'!K55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'C0710'!W55-'C0710'!X55-(0.8*'C0710'!Y55)-(0.5*'C0710'!Z55)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664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'C0710'!I56+'C0710'!K56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'C0710'!W56-'C0710'!X56-(0.8*'C0710'!Y56)-(0.5*'C0710'!Z56)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663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'C0710'!W58-'C0710'!X58-(0.8*'C0710'!Y58)-(0.5*'C0710'!Z58)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662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'C0710'!W59-'C0710'!X59-(0.8*'C0710'!Y59)-(0.5*'C0710'!Z59)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661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'C0710'!W60-'C0710'!X60-(0.8*'C0710'!Y60)-(0.5*'C0710'!Z60)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660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'C0710'!W61-'C0710'!X61-(0.8*'C0710'!Y61)-(0.5*'C0710'!Z61)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33:AG33"/>
    <mergeCell ref="D41:AG41"/>
    <mergeCell ref="D57:AG57"/>
    <mergeCell ref="M24:M25"/>
    <mergeCell ref="N24:N25"/>
    <mergeCell ref="O24:O25"/>
    <mergeCell ref="P24:P25"/>
    <mergeCell ref="Q24:Q25"/>
    <mergeCell ref="R24:R25"/>
    <mergeCell ref="Y23:Y25"/>
    <mergeCell ref="AA23:AA25"/>
    <mergeCell ref="AC23:AC25"/>
    <mergeCell ref="AF23:AF25"/>
    <mergeCell ref="AG23:AG25"/>
    <mergeCell ref="AB22:AB25"/>
    <mergeCell ref="AD22:AD25"/>
    <mergeCell ref="AE22:AE25"/>
    <mergeCell ref="X22:AA22"/>
    <mergeCell ref="X23:X25"/>
    <mergeCell ref="T23:T25"/>
    <mergeCell ref="U23:V23"/>
    <mergeCell ref="V24:V25"/>
    <mergeCell ref="Z23:Z25"/>
    <mergeCell ref="J23:J25"/>
    <mergeCell ref="M23:N23"/>
    <mergeCell ref="O23:P23"/>
    <mergeCell ref="Q23:R23"/>
    <mergeCell ref="D9:H9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779</v>
      </c>
    </row>
    <row r="6" spans="1:2" ht="11.25" hidden="1">
      <c r="A6" t="s">
        <v>169</v>
      </c>
      <c r="B6" t="s">
        <v>778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777</v>
      </c>
      <c r="J17" t="s">
        <v>776</v>
      </c>
      <c r="K17" t="s">
        <v>775</v>
      </c>
      <c r="L17" t="s">
        <v>774</v>
      </c>
      <c r="M17" t="s">
        <v>773</v>
      </c>
      <c r="N17" t="s">
        <v>772</v>
      </c>
      <c r="O17" t="s">
        <v>771</v>
      </c>
      <c r="P17" t="s">
        <v>770</v>
      </c>
      <c r="Q17" t="s">
        <v>769</v>
      </c>
      <c r="R17" t="s">
        <v>768</v>
      </c>
      <c r="S17" t="s">
        <v>767</v>
      </c>
      <c r="T17" t="s">
        <v>766</v>
      </c>
      <c r="U17" t="s">
        <v>765</v>
      </c>
      <c r="V17" t="s">
        <v>764</v>
      </c>
      <c r="W17" t="s">
        <v>763</v>
      </c>
      <c r="X17" t="s">
        <v>762</v>
      </c>
      <c r="Y17" t="s">
        <v>761</v>
      </c>
      <c r="Z17" t="s">
        <v>760</v>
      </c>
      <c r="AA17" t="s">
        <v>759</v>
      </c>
      <c r="AB17" s="83" t="s">
        <v>758</v>
      </c>
      <c r="AC17" t="s">
        <v>757</v>
      </c>
      <c r="AD17" t="s">
        <v>756</v>
      </c>
      <c r="AE17" t="s">
        <v>755</v>
      </c>
      <c r="AF17" t="s">
        <v>754</v>
      </c>
      <c r="AG17" t="s">
        <v>753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752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751</v>
      </c>
      <c r="F27" s="25">
        <v>10</v>
      </c>
      <c r="G27" s="24"/>
      <c r="H27" s="44" t="s">
        <v>61</v>
      </c>
      <c r="I27" s="29">
        <f>'C0711'!I34+'C0711'!I35+'C0711'!I36+'C0711'!I38+'C0711'!I40</f>
        <v>3578</v>
      </c>
      <c r="J27" s="15"/>
      <c r="K27" s="29">
        <f>'C0711'!K34+'C0711'!K35+'C0711'!K36+'C0711'!K38+'C0711'!K40</f>
        <v>-1258</v>
      </c>
      <c r="L27" s="29">
        <f>'C0711'!L34+'C0711'!L35+'C0711'!L36+'C0711'!L38+'C0711'!L40</f>
        <v>2320</v>
      </c>
      <c r="M27" s="29">
        <f>'C0711'!M34+'C0711'!M35+'C0711'!M36+'C0711'!M38+'C0711'!M40</f>
        <v>0</v>
      </c>
      <c r="N27" s="29">
        <f>'C0711'!N34+'C0711'!N35+'C0711'!N36+'C0711'!N38+'C0711'!N40</f>
        <v>0</v>
      </c>
      <c r="O27" s="29">
        <f>'C0711'!O34+'C0711'!O35+'C0711'!O36+'C0711'!O38+'C0711'!O40</f>
        <v>-468</v>
      </c>
      <c r="P27" s="29">
        <f>'C0711'!P34+'C0711'!P35+'C0711'!P36+'C0711'!P38+'C0711'!P40</f>
        <v>0</v>
      </c>
      <c r="Q27" s="29">
        <f>'C0711'!Q34+'C0711'!Q35+'C0711'!Q36+'C0711'!Q38+'C0711'!Q40</f>
        <v>-468</v>
      </c>
      <c r="R27" s="29">
        <f>'C0711'!R34+'C0711'!R35+'C0711'!R36+'C0711'!R38+'C0711'!R40</f>
        <v>0</v>
      </c>
      <c r="S27" s="29">
        <f>'C0711'!S34+'C0711'!S35+'C0711'!S36+'C0711'!S38+'C0711'!S40</f>
        <v>1852</v>
      </c>
      <c r="T27" s="29">
        <f>'C0711'!T34+'C0711'!T35+'C0711'!T36+'C0711'!T38+'C0711'!T40</f>
        <v>0</v>
      </c>
      <c r="U27" s="29">
        <f>'C0711'!U34+'C0711'!U35+'C0711'!U36+'C0711'!U38+'C0711'!U40</f>
        <v>0</v>
      </c>
      <c r="V27" s="29">
        <f>'C0711'!V34+'C0711'!V35+'C0711'!V36+'C0711'!V38+'C0711'!V40</f>
        <v>0</v>
      </c>
      <c r="W27" s="29">
        <f>'C0711'!W34+'C0711'!W35+'C0711'!W36+'C0711'!W38+'C0711'!W40</f>
        <v>1852</v>
      </c>
      <c r="X27" s="29">
        <f>'C0711'!X35</f>
        <v>0</v>
      </c>
      <c r="Y27" s="29">
        <f>'C0711'!Y35</f>
        <v>0</v>
      </c>
      <c r="Z27" s="29">
        <f>'C0711'!Z35</f>
        <v>0</v>
      </c>
      <c r="AA27" s="29">
        <f>'C0711'!AA35</f>
        <v>0</v>
      </c>
      <c r="AB27" s="17">
        <f>'C0711'!AB34+'C0711'!AB35+'C0711'!AB36+'C0711'!AB38+'C0711'!AB40</f>
        <v>1852</v>
      </c>
      <c r="AC27" s="29">
        <f>'C0711'!AC34+'C0711'!AC35+'C0711'!AC36+'C0711'!AC38+'C0711'!AC40</f>
        <v>0</v>
      </c>
      <c r="AD27" s="29">
        <f>'C0711'!AD34+'C0711'!AD35+'C0711'!AD36+'C0711'!AD38+'C0711'!AD40</f>
        <v>1910</v>
      </c>
      <c r="AE27" s="29">
        <f>'C0711'!AE34+'C0711'!AE35+'C0711'!AE36+'C0711'!AE38+'C0711'!AE40</f>
        <v>1910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750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'C0711'!I28+'C0711'!K28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'C0711'!M28+'C0711'!N28+'C0711'!O28+'C0711'!P28</f>
        <v>0</v>
      </c>
      <c r="R28" s="16">
        <v>0</v>
      </c>
      <c r="S28" s="29">
        <f>'C0711'!L28+'C0711'!Q28+'C0711'!R28</f>
        <v>0</v>
      </c>
      <c r="T28" s="16">
        <v>0</v>
      </c>
      <c r="U28" s="16">
        <v>0</v>
      </c>
      <c r="V28" s="16">
        <v>0</v>
      </c>
      <c r="W28" s="29">
        <f>'C0711'!S28+'C0711'!T28+'C0711'!U28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'C0711'!W28-'C0711'!X28-(0.8*'C0711'!Y28)-(0.5*'C0711'!Z28)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749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'C0711'!I29+'C0711'!K29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'C0711'!M29+'C0711'!N29+'C0711'!O29+'C0711'!P29</f>
        <v>0</v>
      </c>
      <c r="R29" s="16">
        <v>0</v>
      </c>
      <c r="S29" s="29">
        <f>'C0711'!L29+'C0711'!Q29+'C0711'!R29</f>
        <v>0</v>
      </c>
      <c r="T29" s="16">
        <v>0</v>
      </c>
      <c r="U29" s="16">
        <v>0</v>
      </c>
      <c r="V29" s="16">
        <v>0</v>
      </c>
      <c r="W29" s="29">
        <f>'C0711'!S29+'C0711'!T29+'C0711'!U29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'C0711'!W29-'C0711'!X29-(0.8*'C0711'!Y29)-(0.5*'C0711'!Z29)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748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'C0711'!I30+'C0711'!K30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'C0711'!M30+'C0711'!N30+'C0711'!O30+'C0711'!P30</f>
        <v>0</v>
      </c>
      <c r="R30" s="16">
        <v>0</v>
      </c>
      <c r="S30" s="29">
        <f>'C0711'!L30+'C0711'!Q30+'C0711'!R30</f>
        <v>0</v>
      </c>
      <c r="T30" s="16">
        <v>0</v>
      </c>
      <c r="U30" s="16">
        <v>0</v>
      </c>
      <c r="V30" s="16">
        <v>0</v>
      </c>
      <c r="W30" s="29">
        <f>'C0711'!S30+'C0711'!T30+'C0711'!U30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'C0711'!W30-'C0711'!X30-(0.8*'C0711'!Y30)-(0.5*'C0711'!Z30)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747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'C0711'!I31+'C0711'!K31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'C0711'!M31+'C0711'!N31+'C0711'!O31+'C0711'!P31</f>
        <v>0</v>
      </c>
      <c r="R31" s="16">
        <v>0</v>
      </c>
      <c r="S31" s="29">
        <f>'C0711'!L31+'C0711'!Q31+'C0711'!R31</f>
        <v>0</v>
      </c>
      <c r="T31" s="16">
        <v>0</v>
      </c>
      <c r="U31" s="16">
        <v>0</v>
      </c>
      <c r="V31" s="16">
        <v>0</v>
      </c>
      <c r="W31" s="29">
        <f>'C0711'!S31+'C0711'!T31+'C0711'!U31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'C0711'!W31-'C0711'!X31-(0.8*'C0711'!Y31)-(0.5*'C0711'!Z31)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746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'C0711'!I32+'C0711'!K32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'C0711'!M32+'C0711'!N32+'C0711'!O32+'C0711'!P32</f>
        <v>0</v>
      </c>
      <c r="R32" s="16">
        <v>0</v>
      </c>
      <c r="S32" s="29">
        <f>'C0711'!L32+'C0711'!Q32+'C0711'!R32</f>
        <v>0</v>
      </c>
      <c r="T32" s="16">
        <v>0</v>
      </c>
      <c r="U32" s="16">
        <v>0</v>
      </c>
      <c r="V32" s="16">
        <v>0</v>
      </c>
      <c r="W32" s="29">
        <f>'C0711'!S32+'C0711'!T32+'C0711'!U32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'C0711'!W32-'C0711'!X32-(0.8*'C0711'!Y32)-(0.5*'C0711'!Z32)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745</v>
      </c>
      <c r="F34" s="11">
        <v>70</v>
      </c>
      <c r="G34" s="10"/>
      <c r="H34" s="40" t="s">
        <v>42</v>
      </c>
      <c r="I34" s="34">
        <v>3578</v>
      </c>
      <c r="J34" s="16">
        <v>0</v>
      </c>
      <c r="K34" s="34">
        <v>-1258</v>
      </c>
      <c r="L34" s="29">
        <f>'C0711'!I34+'C0711'!K34</f>
        <v>2320</v>
      </c>
      <c r="M34" s="16">
        <v>0</v>
      </c>
      <c r="N34" s="16">
        <v>0</v>
      </c>
      <c r="O34" s="16">
        <v>-468</v>
      </c>
      <c r="P34" s="16">
        <v>0</v>
      </c>
      <c r="Q34" s="29">
        <f>'C0711'!M34+'C0711'!N34+'C0711'!O34+'C0711'!P34</f>
        <v>-468</v>
      </c>
      <c r="R34" s="16">
        <v>0</v>
      </c>
      <c r="S34" s="29">
        <f>'C0711'!L34+'C0711'!Q34+'C0711'!R34</f>
        <v>1852</v>
      </c>
      <c r="T34" s="16">
        <v>0</v>
      </c>
      <c r="U34" s="16">
        <v>0</v>
      </c>
      <c r="V34" s="16">
        <v>0</v>
      </c>
      <c r="W34" s="29">
        <f>'C0711'!S34+'C0711'!T34+'C0711'!U34</f>
        <v>1852</v>
      </c>
      <c r="X34" s="15"/>
      <c r="Y34" s="15"/>
      <c r="Z34" s="15"/>
      <c r="AA34" s="15"/>
      <c r="AB34" s="34">
        <v>1852</v>
      </c>
      <c r="AC34" s="16">
        <v>0</v>
      </c>
      <c r="AD34" s="34">
        <v>1910</v>
      </c>
      <c r="AE34" s="34">
        <v>1910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744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'C0711'!I35+'C0711'!K35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'C0711'!M35+'C0711'!N35+'C0711'!O35+'C0711'!P35</f>
        <v>0</v>
      </c>
      <c r="R35" s="16">
        <v>0</v>
      </c>
      <c r="S35" s="29">
        <f>'C0711'!L35+'C0711'!Q35+'C0711'!R35</f>
        <v>0</v>
      </c>
      <c r="T35" s="16">
        <v>0</v>
      </c>
      <c r="U35" s="16">
        <v>0</v>
      </c>
      <c r="V35" s="16">
        <v>0</v>
      </c>
      <c r="W35" s="29">
        <f>'C0711'!S35+'C0711'!T35+'C0711'!U35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'C0711'!W35-'C0711'!X35-(0.8*'C0711'!Y35)-(0.5*'C0711'!Z35)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743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'C0711'!I36+'C0711'!K36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'C0711'!M36+'C0711'!N36+'C0711'!O36+'C0711'!P36</f>
        <v>0</v>
      </c>
      <c r="R36" s="16">
        <v>0</v>
      </c>
      <c r="S36" s="29">
        <f>'C0711'!L36+'C0711'!Q36+'C0711'!R36</f>
        <v>0</v>
      </c>
      <c r="T36" s="16">
        <v>0</v>
      </c>
      <c r="U36" s="16">
        <v>0</v>
      </c>
      <c r="V36" s="16">
        <v>0</v>
      </c>
      <c r="W36" s="29">
        <f>'C0711'!S36+'C0711'!T36+'C0711'!U36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742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741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'C0711'!I38+'C0711'!K38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'C0711'!M38+'C0711'!N38+'C0711'!O38+'C0711'!P38</f>
        <v>0</v>
      </c>
      <c r="R38" s="16">
        <v>0</v>
      </c>
      <c r="S38" s="29">
        <f>'C0711'!L38+'C0711'!Q38+'C0711'!R38</f>
        <v>0</v>
      </c>
      <c r="T38" s="16">
        <v>0</v>
      </c>
      <c r="U38" s="16">
        <v>0</v>
      </c>
      <c r="V38" s="16">
        <v>0</v>
      </c>
      <c r="W38" s="29">
        <f>'C0711'!S38+'C0711'!T38+'C0711'!U38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740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739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'C0711'!I40+'C0711'!K40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'C0711'!M40+'C0711'!N40+'C0711'!O40+'C0711'!P40</f>
        <v>0</v>
      </c>
      <c r="R40" s="16">
        <v>0</v>
      </c>
      <c r="S40" s="29">
        <f>'C0711'!L40+'C0711'!Q40+'C0711'!R40</f>
        <v>0</v>
      </c>
      <c r="T40" s="16">
        <v>0</v>
      </c>
      <c r="U40" s="16">
        <v>0</v>
      </c>
      <c r="V40" s="16">
        <v>0</v>
      </c>
      <c r="W40" s="29">
        <f>'C0711'!S40+'C0711'!T40+'C0711'!U40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738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'C0711'!I42+'C0711'!K42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'C0711'!W42-'C0711'!X42-(0.8*'C0711'!Y42)-(0.5*'C0711'!Z42)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737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'C0711'!I43+'C0711'!K43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'C0711'!W43-'C0711'!X43-(0.8*'C0711'!Y43)-(0.5*'C0711'!Z43)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736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'C0711'!I44+'C0711'!K44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'C0711'!W44-'C0711'!X44-(0.8*'C0711'!Y44)-(0.5*'C0711'!Z44)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735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'C0711'!I45+'C0711'!K45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'C0711'!W45-'C0711'!X45-(0.8*'C0711'!Y45)-(0.5*'C0711'!Z45)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734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'C0711'!I46+'C0711'!K46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'C0711'!W46-'C0711'!X46-(0.8*'C0711'!Y46)-(0.5*'C0711'!Z46)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733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'C0711'!I47+'C0711'!K47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'C0711'!W47-'C0711'!X47-(0.8*'C0711'!Y47)-(0.5*'C0711'!Z47)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732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'C0711'!I48+'C0711'!K48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'C0711'!W48-'C0711'!X48-(0.8*'C0711'!Y48)-(0.5*'C0711'!Z48)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731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'C0711'!W49-'C0711'!X49-(0.8*'C0711'!Y49)-(0.5*'C0711'!Z49)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730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'C0711'!I50+'C0711'!K50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'C0711'!W50-'C0711'!X50-(0.8*'C0711'!Y50)-(0.5*'C0711'!Z50)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729</v>
      </c>
      <c r="F51" s="11">
        <v>230</v>
      </c>
      <c r="G51" s="10"/>
      <c r="H51" s="32">
        <v>1</v>
      </c>
      <c r="I51" s="34">
        <v>3444</v>
      </c>
      <c r="J51" s="15"/>
      <c r="K51" s="34">
        <v>-1258</v>
      </c>
      <c r="L51" s="29">
        <f>'C0711'!I51+'C0711'!K51</f>
        <v>2186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34">
        <v>1736</v>
      </c>
      <c r="X51" s="16">
        <v>0</v>
      </c>
      <c r="Y51" s="16">
        <v>0</v>
      </c>
      <c r="Z51" s="16">
        <v>0</v>
      </c>
      <c r="AA51" s="16">
        <v>0</v>
      </c>
      <c r="AB51" s="17">
        <f>'C0711'!W51-'C0711'!X51-(0.8*'C0711'!Y51)-(0.5*'C0711'!Z51)</f>
        <v>1736</v>
      </c>
      <c r="AC51" s="16">
        <v>0</v>
      </c>
      <c r="AD51" s="34">
        <v>1736</v>
      </c>
      <c r="AE51" s="34">
        <v>1736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728</v>
      </c>
      <c r="F52" s="11">
        <v>240</v>
      </c>
      <c r="G52" s="10"/>
      <c r="H52" s="32">
        <v>1.5</v>
      </c>
      <c r="I52" s="16">
        <v>134</v>
      </c>
      <c r="J52" s="15"/>
      <c r="K52" s="16">
        <v>0</v>
      </c>
      <c r="L52" s="29">
        <f>'C0711'!I52+'C0711'!K52</f>
        <v>134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116</v>
      </c>
      <c r="X52" s="16">
        <v>0</v>
      </c>
      <c r="Y52" s="16">
        <v>0</v>
      </c>
      <c r="Z52" s="16">
        <v>0</v>
      </c>
      <c r="AA52" s="16">
        <v>0</v>
      </c>
      <c r="AB52" s="17">
        <f>'C0711'!W52-'C0711'!X52-(0.8*'C0711'!Y52)-(0.5*'C0711'!Z52)</f>
        <v>116</v>
      </c>
      <c r="AC52" s="16">
        <v>0</v>
      </c>
      <c r="AD52" s="16">
        <v>174</v>
      </c>
      <c r="AE52" s="16">
        <v>174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727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'C0711'!I53+'C0711'!K53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'C0711'!W53-'C0711'!X53-(0.8*'C0711'!Y53)-(0.5*'C0711'!Z53)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726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'C0711'!I54+'C0711'!K54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'C0711'!W54-'C0711'!X54-(0.8*'C0711'!Y54)-(0.5*'C0711'!Z54)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725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'C0711'!I55+'C0711'!K55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'C0711'!W55-'C0711'!X55-(0.8*'C0711'!Y55)-(0.5*'C0711'!Z55)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724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'C0711'!I56+'C0711'!K56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'C0711'!W56-'C0711'!X56-(0.8*'C0711'!Y56)-(0.5*'C0711'!Z56)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723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'C0711'!W58-'C0711'!X58-(0.8*'C0711'!Y58)-(0.5*'C0711'!Z58)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722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'C0711'!W59-'C0711'!X59-(0.8*'C0711'!Y59)-(0.5*'C0711'!Z59)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721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'C0711'!W60-'C0711'!X60-(0.8*'C0711'!Y60)-(0.5*'C0711'!Z60)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720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'C0711'!W61-'C0711'!X61-(0.8*'C0711'!Y61)-(0.5*'C0711'!Z61)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33:AG33"/>
    <mergeCell ref="D41:AG41"/>
    <mergeCell ref="D57:AG57"/>
    <mergeCell ref="M24:M25"/>
    <mergeCell ref="N24:N25"/>
    <mergeCell ref="O24:O25"/>
    <mergeCell ref="P24:P25"/>
    <mergeCell ref="Q24:Q25"/>
    <mergeCell ref="R24:R25"/>
    <mergeCell ref="Y23:Y25"/>
    <mergeCell ref="AA23:AA25"/>
    <mergeCell ref="AC23:AC25"/>
    <mergeCell ref="AF23:AF25"/>
    <mergeCell ref="AG23:AG25"/>
    <mergeCell ref="AB22:AB25"/>
    <mergeCell ref="AD22:AD25"/>
    <mergeCell ref="AE22:AE25"/>
    <mergeCell ref="X22:AA22"/>
    <mergeCell ref="X23:X25"/>
    <mergeCell ref="T23:T25"/>
    <mergeCell ref="U23:V23"/>
    <mergeCell ref="V24:V25"/>
    <mergeCell ref="Z23:Z25"/>
    <mergeCell ref="J23:J25"/>
    <mergeCell ref="M23:N23"/>
    <mergeCell ref="O23:P23"/>
    <mergeCell ref="Q23:R23"/>
    <mergeCell ref="D9:H9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0.12890625" style="0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839</v>
      </c>
    </row>
    <row r="6" spans="1:2" ht="11.25" hidden="1">
      <c r="A6" t="s">
        <v>169</v>
      </c>
      <c r="B6" t="s">
        <v>838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837</v>
      </c>
      <c r="J17" t="s">
        <v>836</v>
      </c>
      <c r="K17" t="s">
        <v>835</v>
      </c>
      <c r="L17" t="s">
        <v>834</v>
      </c>
      <c r="M17" t="s">
        <v>833</v>
      </c>
      <c r="N17" t="s">
        <v>832</v>
      </c>
      <c r="O17" t="s">
        <v>831</v>
      </c>
      <c r="P17" t="s">
        <v>830</v>
      </c>
      <c r="Q17" t="s">
        <v>829</v>
      </c>
      <c r="R17" t="s">
        <v>828</v>
      </c>
      <c r="S17" t="s">
        <v>827</v>
      </c>
      <c r="T17" t="s">
        <v>826</v>
      </c>
      <c r="U17" t="s">
        <v>825</v>
      </c>
      <c r="V17" t="s">
        <v>824</v>
      </c>
      <c r="W17" t="s">
        <v>823</v>
      </c>
      <c r="X17" t="s">
        <v>822</v>
      </c>
      <c r="Y17" t="s">
        <v>821</v>
      </c>
      <c r="Z17" t="s">
        <v>820</v>
      </c>
      <c r="AA17" t="s">
        <v>819</v>
      </c>
      <c r="AB17" s="83" t="s">
        <v>818</v>
      </c>
      <c r="AC17" t="s">
        <v>817</v>
      </c>
      <c r="AD17" t="s">
        <v>816</v>
      </c>
      <c r="AE17" t="s">
        <v>815</v>
      </c>
      <c r="AF17" t="s">
        <v>814</v>
      </c>
      <c r="AG17" t="s">
        <v>813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812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811</v>
      </c>
      <c r="F27" s="25">
        <v>10</v>
      </c>
      <c r="G27" s="24"/>
      <c r="H27" s="44" t="s">
        <v>61</v>
      </c>
      <c r="I27" s="29">
        <f>'C0712'!I34+'C0712'!I35+'C0712'!I36+'C0712'!I38+'C0712'!I40</f>
        <v>25487</v>
      </c>
      <c r="J27" s="15"/>
      <c r="K27" s="29">
        <f>'C0712'!K34+'C0712'!K35+'C0712'!K36+'C0712'!K38+'C0712'!K40</f>
        <v>-1796</v>
      </c>
      <c r="L27" s="29">
        <f>'C0712'!L34+'C0712'!L35+'C0712'!L36+'C0712'!L38+'C0712'!L40</f>
        <v>23691</v>
      </c>
      <c r="M27" s="29">
        <f>'C0712'!M34+'C0712'!M35+'C0712'!M36+'C0712'!M38+'C0712'!M40</f>
        <v>0</v>
      </c>
      <c r="N27" s="29">
        <f>'C0712'!N34+'C0712'!N35+'C0712'!N36+'C0712'!N38+'C0712'!N40</f>
        <v>0</v>
      </c>
      <c r="O27" s="29">
        <f>'C0712'!O34+'C0712'!O35+'C0712'!O36+'C0712'!O38+'C0712'!O40</f>
        <v>0</v>
      </c>
      <c r="P27" s="29">
        <f>'C0712'!P34+'C0712'!P35+'C0712'!P36+'C0712'!P38+'C0712'!P40</f>
        <v>0</v>
      </c>
      <c r="Q27" s="29">
        <f>'C0712'!Q34+'C0712'!Q35+'C0712'!Q36+'C0712'!Q38+'C0712'!Q40</f>
        <v>0</v>
      </c>
      <c r="R27" s="29">
        <f>'C0712'!R34+'C0712'!R35+'C0712'!R36+'C0712'!R38+'C0712'!R40</f>
        <v>0</v>
      </c>
      <c r="S27" s="29">
        <f>'C0712'!S34+'C0712'!S35+'C0712'!S36+'C0712'!S38+'C0712'!S40</f>
        <v>23691</v>
      </c>
      <c r="T27" s="29">
        <f>'C0712'!T34+'C0712'!T35+'C0712'!T36+'C0712'!T38+'C0712'!T40</f>
        <v>0</v>
      </c>
      <c r="U27" s="29">
        <f>'C0712'!U34+'C0712'!U35+'C0712'!U36+'C0712'!U38+'C0712'!U40</f>
        <v>0</v>
      </c>
      <c r="V27" s="29">
        <f>'C0712'!V34+'C0712'!V35+'C0712'!V36+'C0712'!V38+'C0712'!V40</f>
        <v>0</v>
      </c>
      <c r="W27" s="29">
        <f>'C0712'!W34+'C0712'!W35+'C0712'!W36+'C0712'!W38+'C0712'!W40</f>
        <v>23691</v>
      </c>
      <c r="X27" s="29">
        <f>'C0712'!X35</f>
        <v>0</v>
      </c>
      <c r="Y27" s="29">
        <f>'C0712'!Y35</f>
        <v>0</v>
      </c>
      <c r="Z27" s="29">
        <f>'C0712'!Z35</f>
        <v>0</v>
      </c>
      <c r="AA27" s="29">
        <f>'C0712'!AA35</f>
        <v>0</v>
      </c>
      <c r="AB27" s="17">
        <f>'C0712'!AB34+'C0712'!AB35+'C0712'!AB36+'C0712'!AB38+'C0712'!AB40</f>
        <v>23691</v>
      </c>
      <c r="AC27" s="29">
        <f>'C0712'!AC34+'C0712'!AC35+'C0712'!AC36+'C0712'!AC38+'C0712'!AC40</f>
        <v>0</v>
      </c>
      <c r="AD27" s="29">
        <f>'C0712'!AD34+'C0712'!AD35+'C0712'!AD36+'C0712'!AD38+'C0712'!AD40</f>
        <v>35537</v>
      </c>
      <c r="AE27" s="29">
        <f>'C0712'!AE34+'C0712'!AE35+'C0712'!AE36+'C0712'!AE38+'C0712'!AE40</f>
        <v>35537</v>
      </c>
      <c r="AF27" s="16"/>
      <c r="AG27" s="28"/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810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'C0712'!I28+'C0712'!K28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'C0712'!M28+'C0712'!N28+'C0712'!O28+'C0712'!P28</f>
        <v>0</v>
      </c>
      <c r="R28" s="16">
        <v>0</v>
      </c>
      <c r="S28" s="29">
        <f>'C0712'!L28+'C0712'!Q28+'C0712'!R28</f>
        <v>0</v>
      </c>
      <c r="T28" s="16">
        <v>0</v>
      </c>
      <c r="U28" s="16">
        <v>0</v>
      </c>
      <c r="V28" s="16">
        <v>0</v>
      </c>
      <c r="W28" s="29">
        <f>'C0712'!S28+'C0712'!T28+'C0712'!U28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'C0712'!W28-'C0712'!X28-(0.8*'C0712'!Y28)-(0.5*'C0712'!Z28)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809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'C0712'!I29+'C0712'!K29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'C0712'!M29+'C0712'!N29+'C0712'!O29+'C0712'!P29</f>
        <v>0</v>
      </c>
      <c r="R29" s="16">
        <v>0</v>
      </c>
      <c r="S29" s="29">
        <f>'C0712'!L29+'C0712'!Q29+'C0712'!R29</f>
        <v>0</v>
      </c>
      <c r="T29" s="16">
        <v>0</v>
      </c>
      <c r="U29" s="16">
        <v>0</v>
      </c>
      <c r="V29" s="16">
        <v>0</v>
      </c>
      <c r="W29" s="29">
        <f>'C0712'!S29+'C0712'!T29+'C0712'!U29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'C0712'!W29-'C0712'!X29-(0.8*'C0712'!Y29)-(0.5*'C0712'!Z29)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808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'C0712'!I30+'C0712'!K30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'C0712'!M30+'C0712'!N30+'C0712'!O30+'C0712'!P30</f>
        <v>0</v>
      </c>
      <c r="R30" s="16">
        <v>0</v>
      </c>
      <c r="S30" s="29">
        <f>'C0712'!L30+'C0712'!Q30+'C0712'!R30</f>
        <v>0</v>
      </c>
      <c r="T30" s="16">
        <v>0</v>
      </c>
      <c r="U30" s="16">
        <v>0</v>
      </c>
      <c r="V30" s="16">
        <v>0</v>
      </c>
      <c r="W30" s="29">
        <f>'C0712'!S30+'C0712'!T30+'C0712'!U30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'C0712'!W30-'C0712'!X30-(0.8*'C0712'!Y30)-(0.5*'C0712'!Z30)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807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'C0712'!I31+'C0712'!K31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'C0712'!M31+'C0712'!N31+'C0712'!O31+'C0712'!P31</f>
        <v>0</v>
      </c>
      <c r="R31" s="16">
        <v>0</v>
      </c>
      <c r="S31" s="29">
        <f>'C0712'!L31+'C0712'!Q31+'C0712'!R31</f>
        <v>0</v>
      </c>
      <c r="T31" s="16">
        <v>0</v>
      </c>
      <c r="U31" s="16">
        <v>0</v>
      </c>
      <c r="V31" s="16">
        <v>0</v>
      </c>
      <c r="W31" s="29">
        <f>'C0712'!S31+'C0712'!T31+'C0712'!U31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'C0712'!W31-'C0712'!X31-(0.8*'C0712'!Y31)-(0.5*'C0712'!Z31)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806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'C0712'!I32+'C0712'!K32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'C0712'!M32+'C0712'!N32+'C0712'!O32+'C0712'!P32</f>
        <v>0</v>
      </c>
      <c r="R32" s="16">
        <v>0</v>
      </c>
      <c r="S32" s="29">
        <f>'C0712'!L32+'C0712'!Q32+'C0712'!R32</f>
        <v>0</v>
      </c>
      <c r="T32" s="16">
        <v>0</v>
      </c>
      <c r="U32" s="16">
        <v>0</v>
      </c>
      <c r="V32" s="16">
        <v>0</v>
      </c>
      <c r="W32" s="29">
        <f>'C0712'!S32+'C0712'!T32+'C0712'!U32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'C0712'!W32-'C0712'!X32-(0.8*'C0712'!Y32)-(0.5*'C0712'!Z32)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805</v>
      </c>
      <c r="F34" s="11">
        <v>70</v>
      </c>
      <c r="G34" s="10"/>
      <c r="H34" s="40" t="s">
        <v>42</v>
      </c>
      <c r="I34" s="34">
        <v>25487</v>
      </c>
      <c r="J34" s="16">
        <v>0</v>
      </c>
      <c r="K34" s="34">
        <v>-1796</v>
      </c>
      <c r="L34" s="29">
        <f>'C0712'!I34+'C0712'!K34</f>
        <v>23691</v>
      </c>
      <c r="M34" s="16">
        <v>0</v>
      </c>
      <c r="N34" s="16">
        <v>0</v>
      </c>
      <c r="O34" s="16">
        <v>0</v>
      </c>
      <c r="P34" s="16">
        <v>0</v>
      </c>
      <c r="Q34" s="29">
        <f>'C0712'!M34+'C0712'!N34+'C0712'!O34+'C0712'!P34</f>
        <v>0</v>
      </c>
      <c r="R34" s="16">
        <v>0</v>
      </c>
      <c r="S34" s="29">
        <f>'C0712'!L34+'C0712'!Q34+'C0712'!R34</f>
        <v>23691</v>
      </c>
      <c r="T34" s="16">
        <v>0</v>
      </c>
      <c r="U34" s="16">
        <v>0</v>
      </c>
      <c r="V34" s="16">
        <v>0</v>
      </c>
      <c r="W34" s="29">
        <f>'C0712'!S34+'C0712'!T34+'C0712'!U34</f>
        <v>23691</v>
      </c>
      <c r="X34" s="15"/>
      <c r="Y34" s="15"/>
      <c r="Z34" s="15"/>
      <c r="AA34" s="15"/>
      <c r="AB34" s="34">
        <v>23691</v>
      </c>
      <c r="AC34" s="16">
        <v>0</v>
      </c>
      <c r="AD34" s="34">
        <v>35537</v>
      </c>
      <c r="AE34" s="34">
        <v>35537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804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'C0712'!I35+'C0712'!K35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'C0712'!M35+'C0712'!N35+'C0712'!O35+'C0712'!P35</f>
        <v>0</v>
      </c>
      <c r="R35" s="16">
        <v>0</v>
      </c>
      <c r="S35" s="29">
        <f>'C0712'!L35+'C0712'!Q35+'C0712'!R35</f>
        <v>0</v>
      </c>
      <c r="T35" s="16">
        <v>0</v>
      </c>
      <c r="U35" s="16">
        <v>0</v>
      </c>
      <c r="V35" s="16">
        <v>0</v>
      </c>
      <c r="W35" s="29">
        <f>'C0712'!S35+'C0712'!T35+'C0712'!U35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'C0712'!W35-'C0712'!X35-(0.8*'C0712'!Y35)-(0.5*'C0712'!Z35)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803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'C0712'!I36+'C0712'!K36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'C0712'!M36+'C0712'!N36+'C0712'!O36+'C0712'!P36</f>
        <v>0</v>
      </c>
      <c r="R36" s="16">
        <v>0</v>
      </c>
      <c r="S36" s="29">
        <f>'C0712'!L36+'C0712'!Q36+'C0712'!R36</f>
        <v>0</v>
      </c>
      <c r="T36" s="16">
        <v>0</v>
      </c>
      <c r="U36" s="16">
        <v>0</v>
      </c>
      <c r="V36" s="16">
        <v>0</v>
      </c>
      <c r="W36" s="29">
        <f>'C0712'!S36+'C0712'!T36+'C0712'!U36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802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801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'C0712'!I38+'C0712'!K38</f>
        <v>0</v>
      </c>
      <c r="M38" s="16">
        <v>0</v>
      </c>
      <c r="N38" s="16">
        <v>0</v>
      </c>
      <c r="O38" s="16">
        <v>0</v>
      </c>
      <c r="P38" s="16"/>
      <c r="Q38" s="29">
        <f>'C0712'!M38+'C0712'!N38+'C0712'!O38+'C0712'!P38</f>
        <v>0</v>
      </c>
      <c r="R38" s="16">
        <v>0</v>
      </c>
      <c r="S38" s="29">
        <f>'C0712'!L38+'C0712'!Q38+'C0712'!R38</f>
        <v>0</v>
      </c>
      <c r="T38" s="16">
        <v>0</v>
      </c>
      <c r="U38" s="16">
        <v>0</v>
      </c>
      <c r="V38" s="16">
        <v>0</v>
      </c>
      <c r="W38" s="29">
        <f>'C0712'!S38+'C0712'!T38+'C0712'!U38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800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799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'C0712'!I40+'C0712'!K40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'C0712'!M40+'C0712'!N40+'C0712'!O40+'C0712'!P40</f>
        <v>0</v>
      </c>
      <c r="R40" s="16">
        <v>0</v>
      </c>
      <c r="S40" s="29">
        <f>'C0712'!L40+'C0712'!Q40+'C0712'!R40</f>
        <v>0</v>
      </c>
      <c r="T40" s="16">
        <v>0</v>
      </c>
      <c r="U40" s="16">
        <v>0</v>
      </c>
      <c r="V40" s="16">
        <v>0</v>
      </c>
      <c r="W40" s="29">
        <f>'C0712'!S40+'C0712'!T40+'C0712'!U40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798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'C0712'!I42+'C0712'!K42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'C0712'!W42-'C0712'!X42-(0.8*'C0712'!Y42)-(0.5*'C0712'!Z42)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797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'C0712'!I43+'C0712'!K43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'C0712'!W43-'C0712'!X43-(0.8*'C0712'!Y43)-(0.5*'C0712'!Z43)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796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'C0712'!I44+'C0712'!K44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'C0712'!W44-'C0712'!X44-(0.8*'C0712'!Y44)-(0.5*'C0712'!Z44)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795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'C0712'!I45+'C0712'!K45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'C0712'!W45-'C0712'!X45-(0.8*'C0712'!Y45)-(0.5*'C0712'!Z45)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794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'C0712'!I46+'C0712'!K46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'C0712'!W46-'C0712'!X46-(0.8*'C0712'!Y46)-(0.5*'C0712'!Z46)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793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'C0712'!I47+'C0712'!K47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'C0712'!W47-'C0712'!X47-(0.8*'C0712'!Y47)-(0.5*'C0712'!Z47)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792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'C0712'!I48+'C0712'!K48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'C0712'!W48-'C0712'!X48-(0.8*'C0712'!Y48)-(0.5*'C0712'!Z48)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791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'C0712'!W49-'C0712'!X49-(0.8*'C0712'!Y49)-(0.5*'C0712'!Z49)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790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'C0712'!I50+'C0712'!K50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'C0712'!W50-'C0712'!X50-(0.8*'C0712'!Y50)-(0.5*'C0712'!Z50)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789</v>
      </c>
      <c r="F51" s="11">
        <v>230</v>
      </c>
      <c r="G51" s="10"/>
      <c r="H51" s="32">
        <v>1</v>
      </c>
      <c r="I51" s="16">
        <v>0</v>
      </c>
      <c r="J51" s="15"/>
      <c r="K51" s="16">
        <v>0</v>
      </c>
      <c r="L51" s="29">
        <f>'C0712'!I51+'C0712'!K51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'C0712'!W51-'C0712'!X51-(0.8*'C0712'!Y51)-(0.5*'C0712'!Z51)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788</v>
      </c>
      <c r="F52" s="11">
        <v>240</v>
      </c>
      <c r="G52" s="10"/>
      <c r="H52" s="32">
        <v>1.5</v>
      </c>
      <c r="I52" s="34">
        <v>25487</v>
      </c>
      <c r="J52" s="15"/>
      <c r="K52" s="34">
        <v>-1796</v>
      </c>
      <c r="L52" s="29">
        <f>'C0712'!I52+'C0712'!K52</f>
        <v>23691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34">
        <v>23691</v>
      </c>
      <c r="X52" s="16">
        <v>0</v>
      </c>
      <c r="Y52" s="16">
        <v>0</v>
      </c>
      <c r="Z52" s="16">
        <v>0</v>
      </c>
      <c r="AA52" s="16">
        <v>0</v>
      </c>
      <c r="AB52" s="17">
        <f>'C0712'!W52-'C0712'!X52-(0.8*'C0712'!Y52)-(0.5*'C0712'!Z52)</f>
        <v>23691</v>
      </c>
      <c r="AC52" s="16">
        <v>0</v>
      </c>
      <c r="AD52" s="34">
        <v>35537</v>
      </c>
      <c r="AE52" s="34">
        <v>35537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787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'C0712'!I53+'C0712'!K53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'C0712'!W53-'C0712'!X53-(0.8*'C0712'!Y53)-(0.5*'C0712'!Z53)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786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'C0712'!I54+'C0712'!K54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'C0712'!W54-'C0712'!X54-(0.8*'C0712'!Y54)-(0.5*'C0712'!Z54)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785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'C0712'!I55+'C0712'!K55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'C0712'!W55-'C0712'!X55-(0.8*'C0712'!Y55)-(0.5*'C0712'!Z55)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784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'C0712'!I56+'C0712'!K56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'C0712'!W56-'C0712'!X56-(0.8*'C0712'!Y56)-(0.5*'C0712'!Z56)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783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'C0712'!W58-'C0712'!X58-(0.8*'C0712'!Y58)-(0.5*'C0712'!Z58)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782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'C0712'!W59-'C0712'!X59-(0.8*'C0712'!Y59)-(0.5*'C0712'!Z59)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781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'C0712'!W60-'C0712'!X60-(0.8*'C0712'!Y60)-(0.5*'C0712'!Z60)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780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'C0712'!W61-'C0712'!X61-(0.8*'C0712'!Y61)-(0.5*'C0712'!Z61)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33:AG33"/>
    <mergeCell ref="D41:AG41"/>
    <mergeCell ref="D57:AG57"/>
    <mergeCell ref="M24:M25"/>
    <mergeCell ref="N24:N25"/>
    <mergeCell ref="O24:O25"/>
    <mergeCell ref="P24:P25"/>
    <mergeCell ref="Q24:Q25"/>
    <mergeCell ref="R24:R25"/>
    <mergeCell ref="Y23:Y25"/>
    <mergeCell ref="AA23:AA25"/>
    <mergeCell ref="AC23:AC25"/>
    <mergeCell ref="AF23:AF25"/>
    <mergeCell ref="AG23:AG25"/>
    <mergeCell ref="AB22:AB25"/>
    <mergeCell ref="AD22:AD25"/>
    <mergeCell ref="AE22:AE25"/>
    <mergeCell ref="X22:AA22"/>
    <mergeCell ref="X23:X25"/>
    <mergeCell ref="T23:T25"/>
    <mergeCell ref="U23:V23"/>
    <mergeCell ref="V24:V25"/>
    <mergeCell ref="Z23:Z25"/>
    <mergeCell ref="J23:J25"/>
    <mergeCell ref="M23:N23"/>
    <mergeCell ref="O23:P23"/>
    <mergeCell ref="Q23:R23"/>
    <mergeCell ref="D9:H9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899</v>
      </c>
    </row>
    <row r="6" spans="1:2" ht="11.25" hidden="1">
      <c r="A6" t="s">
        <v>169</v>
      </c>
      <c r="B6" t="s">
        <v>898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897</v>
      </c>
      <c r="J17" t="s">
        <v>896</v>
      </c>
      <c r="K17" t="s">
        <v>895</v>
      </c>
      <c r="L17" t="s">
        <v>894</v>
      </c>
      <c r="M17" t="s">
        <v>893</v>
      </c>
      <c r="N17" t="s">
        <v>892</v>
      </c>
      <c r="O17" t="s">
        <v>891</v>
      </c>
      <c r="P17" t="s">
        <v>890</v>
      </c>
      <c r="Q17" t="s">
        <v>889</v>
      </c>
      <c r="R17" t="s">
        <v>888</v>
      </c>
      <c r="S17" t="s">
        <v>887</v>
      </c>
      <c r="T17" t="s">
        <v>886</v>
      </c>
      <c r="U17" t="s">
        <v>885</v>
      </c>
      <c r="V17" t="s">
        <v>884</v>
      </c>
      <c r="W17" t="s">
        <v>883</v>
      </c>
      <c r="X17" t="s">
        <v>882</v>
      </c>
      <c r="Y17" t="s">
        <v>881</v>
      </c>
      <c r="Z17" t="s">
        <v>880</v>
      </c>
      <c r="AA17" t="s">
        <v>879</v>
      </c>
      <c r="AB17" s="83" t="s">
        <v>878</v>
      </c>
      <c r="AC17" t="s">
        <v>877</v>
      </c>
      <c r="AD17" t="s">
        <v>876</v>
      </c>
      <c r="AE17" t="s">
        <v>875</v>
      </c>
      <c r="AF17" t="s">
        <v>874</v>
      </c>
      <c r="AG17" t="s">
        <v>873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872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871</v>
      </c>
      <c r="F27" s="25">
        <v>10</v>
      </c>
      <c r="G27" s="24"/>
      <c r="H27" s="44" t="s">
        <v>61</v>
      </c>
      <c r="I27" s="29">
        <f>'C0713'!I34+'C0713'!I35+'C0713'!I36+'C0713'!I38+'C0713'!I40</f>
        <v>0</v>
      </c>
      <c r="J27" s="15"/>
      <c r="K27" s="29">
        <f>'C0713'!K34+'C0713'!K35+'C0713'!K36+'C0713'!K38+'C0713'!K40</f>
        <v>0</v>
      </c>
      <c r="L27" s="29">
        <f>'C0713'!L34+'C0713'!L35+'C0713'!L36+'C0713'!L38+'C0713'!L40</f>
        <v>0</v>
      </c>
      <c r="M27" s="29">
        <f>'C0713'!M34+'C0713'!M35+'C0713'!M36+'C0713'!M38+'C0713'!M40</f>
        <v>0</v>
      </c>
      <c r="N27" s="29">
        <f>'C0713'!N34+'C0713'!N35+'C0713'!N36+'C0713'!N38+'C0713'!N40</f>
        <v>0</v>
      </c>
      <c r="O27" s="29">
        <f>'C0713'!O34+'C0713'!O35+'C0713'!O36+'C0713'!O38+'C0713'!O40</f>
        <v>0</v>
      </c>
      <c r="P27" s="29">
        <f>'C0713'!P34+'C0713'!P35+'C0713'!P36+'C0713'!P38+'C0713'!P40</f>
        <v>0</v>
      </c>
      <c r="Q27" s="29">
        <f>'C0713'!Q34+'C0713'!Q35+'C0713'!Q36+'C0713'!Q38+'C0713'!Q40</f>
        <v>0</v>
      </c>
      <c r="R27" s="29">
        <f>'C0713'!R34+'C0713'!R35+'C0713'!R36+'C0713'!R38+'C0713'!R40</f>
        <v>0</v>
      </c>
      <c r="S27" s="29">
        <f>'C0713'!S34+'C0713'!S35+'C0713'!S36+'C0713'!S38+'C0713'!S40</f>
        <v>0</v>
      </c>
      <c r="T27" s="29">
        <f>'C0713'!T34+'C0713'!T35+'C0713'!T36+'C0713'!T38+'C0713'!T40</f>
        <v>0</v>
      </c>
      <c r="U27" s="29">
        <f>'C0713'!U34+'C0713'!U35+'C0713'!U36+'C0713'!U38+'C0713'!U40</f>
        <v>0</v>
      </c>
      <c r="V27" s="29">
        <f>'C0713'!V34+'C0713'!V35+'C0713'!V36+'C0713'!V38+'C0713'!V40</f>
        <v>0</v>
      </c>
      <c r="W27" s="29">
        <f>'C0713'!W34+'C0713'!W35+'C0713'!W36+'C0713'!W38+'C0713'!W40</f>
        <v>0</v>
      </c>
      <c r="X27" s="29">
        <f>'C0713'!X35</f>
        <v>0</v>
      </c>
      <c r="Y27" s="29">
        <f>'C0713'!Y35</f>
        <v>0</v>
      </c>
      <c r="Z27" s="29">
        <f>'C0713'!Z35</f>
        <v>0</v>
      </c>
      <c r="AA27" s="29">
        <f>'C0713'!AA35</f>
        <v>0</v>
      </c>
      <c r="AB27" s="17">
        <f>'C0713'!AB34+'C0713'!AB35+'C0713'!AB36+'C0713'!AB38+'C0713'!AB40</f>
        <v>0</v>
      </c>
      <c r="AC27" s="29">
        <f>'C0713'!AC34+'C0713'!AC35+'C0713'!AC36+'C0713'!AC38+'C0713'!AC40</f>
        <v>0</v>
      </c>
      <c r="AD27" s="29">
        <f>'C0713'!AD34+'C0713'!AD35+'C0713'!AD36+'C0713'!AD38+'C0713'!AD40</f>
        <v>0</v>
      </c>
      <c r="AE27" s="29">
        <f>'C0713'!AE34+'C0713'!AE35+'C0713'!AE36+'C0713'!AE38+'C0713'!AE40</f>
        <v>0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870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'C0713'!I28+'C0713'!K28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'C0713'!M28+'C0713'!N28+'C0713'!O28+'C0713'!P28</f>
        <v>0</v>
      </c>
      <c r="R28" s="16">
        <v>0</v>
      </c>
      <c r="S28" s="29">
        <f>'C0713'!L28+'C0713'!Q28+'C0713'!R28</f>
        <v>0</v>
      </c>
      <c r="T28" s="16">
        <v>0</v>
      </c>
      <c r="U28" s="16">
        <v>0</v>
      </c>
      <c r="V28" s="16">
        <v>0</v>
      </c>
      <c r="W28" s="29">
        <f>'C0713'!S28+'C0713'!T28+'C0713'!U28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'C0713'!W28-'C0713'!X28-(0.8*'C0713'!Y28)-(0.5*'C0713'!Z28)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869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'C0713'!I29+'C0713'!K29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'C0713'!M29+'C0713'!N29+'C0713'!O29+'C0713'!P29</f>
        <v>0</v>
      </c>
      <c r="R29" s="16">
        <v>0</v>
      </c>
      <c r="S29" s="29">
        <f>'C0713'!L29+'C0713'!Q29+'C0713'!R29</f>
        <v>0</v>
      </c>
      <c r="T29" s="16">
        <v>0</v>
      </c>
      <c r="U29" s="16">
        <v>0</v>
      </c>
      <c r="V29" s="16">
        <v>0</v>
      </c>
      <c r="W29" s="29">
        <f>'C0713'!S29+'C0713'!T29+'C0713'!U29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'C0713'!W29-'C0713'!X29-(0.8*'C0713'!Y29)-(0.5*'C0713'!Z29)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868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'C0713'!I30+'C0713'!K30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'C0713'!M30+'C0713'!N30+'C0713'!O30+'C0713'!P30</f>
        <v>0</v>
      </c>
      <c r="R30" s="16">
        <v>0</v>
      </c>
      <c r="S30" s="29">
        <f>'C0713'!L30+'C0713'!Q30+'C0713'!R30</f>
        <v>0</v>
      </c>
      <c r="T30" s="16">
        <v>0</v>
      </c>
      <c r="U30" s="16">
        <v>0</v>
      </c>
      <c r="V30" s="16">
        <v>0</v>
      </c>
      <c r="W30" s="29">
        <f>'C0713'!S30+'C0713'!T30+'C0713'!U30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'C0713'!W30-'C0713'!X30-(0.8*'C0713'!Y30)-(0.5*'C0713'!Z30)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867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'C0713'!I31+'C0713'!K31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'C0713'!M31+'C0713'!N31+'C0713'!O31+'C0713'!P31</f>
        <v>0</v>
      </c>
      <c r="R31" s="16">
        <v>0</v>
      </c>
      <c r="S31" s="29">
        <f>'C0713'!L31+'C0713'!Q31+'C0713'!R31</f>
        <v>0</v>
      </c>
      <c r="T31" s="16">
        <v>0</v>
      </c>
      <c r="U31" s="16">
        <v>0</v>
      </c>
      <c r="V31" s="16">
        <v>0</v>
      </c>
      <c r="W31" s="29">
        <f>'C0713'!S31+'C0713'!T31+'C0713'!U31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'C0713'!W31-'C0713'!X31-(0.8*'C0713'!Y31)-(0.5*'C0713'!Z31)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866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'C0713'!I32+'C0713'!K32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'C0713'!M32+'C0713'!N32+'C0713'!O32+'C0713'!P32</f>
        <v>0</v>
      </c>
      <c r="R32" s="16">
        <v>0</v>
      </c>
      <c r="S32" s="29">
        <f>'C0713'!L32+'C0713'!Q32+'C0713'!R32</f>
        <v>0</v>
      </c>
      <c r="T32" s="16">
        <v>0</v>
      </c>
      <c r="U32" s="16">
        <v>0</v>
      </c>
      <c r="V32" s="16">
        <v>0</v>
      </c>
      <c r="W32" s="29">
        <f>'C0713'!S32+'C0713'!T32+'C0713'!U32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'C0713'!W32-'C0713'!X32-(0.8*'C0713'!Y32)-(0.5*'C0713'!Z32)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865</v>
      </c>
      <c r="F34" s="11">
        <v>70</v>
      </c>
      <c r="G34" s="10"/>
      <c r="H34" s="40" t="s">
        <v>42</v>
      </c>
      <c r="I34" s="16">
        <v>0</v>
      </c>
      <c r="J34" s="16">
        <v>0</v>
      </c>
      <c r="K34" s="16">
        <v>0</v>
      </c>
      <c r="L34" s="29">
        <f>'C0713'!I34+'C0713'!K34</f>
        <v>0</v>
      </c>
      <c r="M34" s="16">
        <v>0</v>
      </c>
      <c r="N34" s="16">
        <v>0</v>
      </c>
      <c r="O34" s="16">
        <v>0</v>
      </c>
      <c r="P34" s="16">
        <v>0</v>
      </c>
      <c r="Q34" s="29">
        <f>'C0713'!M34+'C0713'!N34+'C0713'!O34+'C0713'!P34</f>
        <v>0</v>
      </c>
      <c r="R34" s="16">
        <v>0</v>
      </c>
      <c r="S34" s="29">
        <f>'C0713'!L34+'C0713'!Q34+'C0713'!R34</f>
        <v>0</v>
      </c>
      <c r="T34" s="16">
        <v>0</v>
      </c>
      <c r="U34" s="16">
        <v>0</v>
      </c>
      <c r="V34" s="16">
        <v>0</v>
      </c>
      <c r="W34" s="29">
        <f>'C0713'!S34+'C0713'!T34+'C0713'!U34</f>
        <v>0</v>
      </c>
      <c r="X34" s="15"/>
      <c r="Y34" s="15"/>
      <c r="Z34" s="15"/>
      <c r="AA34" s="15"/>
      <c r="AB34" s="34">
        <v>0</v>
      </c>
      <c r="AC34" s="16">
        <v>0</v>
      </c>
      <c r="AD34" s="16">
        <v>0</v>
      </c>
      <c r="AE34" s="16">
        <v>0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864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'C0713'!I35+'C0713'!K35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'C0713'!M35+'C0713'!N35+'C0713'!O35+'C0713'!P35</f>
        <v>0</v>
      </c>
      <c r="R35" s="16">
        <v>0</v>
      </c>
      <c r="S35" s="29">
        <f>'C0713'!L35+'C0713'!Q35+'C0713'!R35</f>
        <v>0</v>
      </c>
      <c r="T35" s="16">
        <v>0</v>
      </c>
      <c r="U35" s="16">
        <v>0</v>
      </c>
      <c r="V35" s="16">
        <v>0</v>
      </c>
      <c r="W35" s="29">
        <f>'C0713'!S35+'C0713'!T35+'C0713'!U35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'C0713'!W35-'C0713'!X35-(0.8*'C0713'!Y35)-(0.5*'C0713'!Z35)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863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'C0713'!I36+'C0713'!K36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'C0713'!M36+'C0713'!N36+'C0713'!O36+'C0713'!P36</f>
        <v>0</v>
      </c>
      <c r="R36" s="16">
        <v>0</v>
      </c>
      <c r="S36" s="29">
        <f>'C0713'!L36+'C0713'!Q36+'C0713'!R36</f>
        <v>0</v>
      </c>
      <c r="T36" s="16">
        <v>0</v>
      </c>
      <c r="U36" s="16">
        <v>0</v>
      </c>
      <c r="V36" s="16">
        <v>0</v>
      </c>
      <c r="W36" s="29">
        <f>'C0713'!S36+'C0713'!T36+'C0713'!U36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862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861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'C0713'!I38+'C0713'!K38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'C0713'!M38+'C0713'!N38+'C0713'!O38+'C0713'!P38</f>
        <v>0</v>
      </c>
      <c r="R38" s="16">
        <v>0</v>
      </c>
      <c r="S38" s="29">
        <f>'C0713'!L38+'C0713'!Q38+'C0713'!R38</f>
        <v>0</v>
      </c>
      <c r="T38" s="16">
        <v>0</v>
      </c>
      <c r="U38" s="16">
        <v>0</v>
      </c>
      <c r="V38" s="16">
        <v>0</v>
      </c>
      <c r="W38" s="29">
        <f>'C0713'!S38+'C0713'!T38+'C0713'!U38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860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859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'C0713'!I40+'C0713'!K40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'C0713'!M40+'C0713'!N40+'C0713'!O40+'C0713'!P40</f>
        <v>0</v>
      </c>
      <c r="R40" s="16">
        <v>0</v>
      </c>
      <c r="S40" s="29">
        <f>'C0713'!L40+'C0713'!Q40+'C0713'!R40</f>
        <v>0</v>
      </c>
      <c r="T40" s="16">
        <v>0</v>
      </c>
      <c r="U40" s="16">
        <v>0</v>
      </c>
      <c r="V40" s="16">
        <v>0</v>
      </c>
      <c r="W40" s="29">
        <f>'C0713'!S40+'C0713'!T40+'C0713'!U40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858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'C0713'!I42+'C0713'!K42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'C0713'!W42-'C0713'!X42-(0.8*'C0713'!Y42)-(0.5*'C0713'!Z42)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857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'C0713'!I43+'C0713'!K43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'C0713'!W43-'C0713'!X43-(0.8*'C0713'!Y43)-(0.5*'C0713'!Z43)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856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'C0713'!I44+'C0713'!K44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'C0713'!W44-'C0713'!X44-(0.8*'C0713'!Y44)-(0.5*'C0713'!Z44)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855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'C0713'!I45+'C0713'!K45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'C0713'!W45-'C0713'!X45-(0.8*'C0713'!Y45)-(0.5*'C0713'!Z45)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854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'C0713'!I46+'C0713'!K46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'C0713'!W46-'C0713'!X46-(0.8*'C0713'!Y46)-(0.5*'C0713'!Z46)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853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'C0713'!I47+'C0713'!K47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'C0713'!W47-'C0713'!X47-(0.8*'C0713'!Y47)-(0.5*'C0713'!Z47)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852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'C0713'!I48+'C0713'!K48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'C0713'!W48-'C0713'!X48-(0.8*'C0713'!Y48)-(0.5*'C0713'!Z48)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851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'C0713'!W49-'C0713'!X49-(0.8*'C0713'!Y49)-(0.5*'C0713'!Z49)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850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'C0713'!I50+'C0713'!K50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'C0713'!W50-'C0713'!X50-(0.8*'C0713'!Y50)-(0.5*'C0713'!Z50)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849</v>
      </c>
      <c r="F51" s="11">
        <v>230</v>
      </c>
      <c r="G51" s="10"/>
      <c r="H51" s="32">
        <v>1</v>
      </c>
      <c r="I51" s="16">
        <v>0</v>
      </c>
      <c r="J51" s="15"/>
      <c r="K51" s="16">
        <v>0</v>
      </c>
      <c r="L51" s="29">
        <f>'C0713'!I51+'C0713'!K51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'C0713'!W51-'C0713'!X51-(0.8*'C0713'!Y51)-(0.5*'C0713'!Z51)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848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'C0713'!I52+'C0713'!K52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'C0713'!W52-'C0713'!X52-(0.8*'C0713'!Y52)-(0.5*'C0713'!Z52)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847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'C0713'!I53+'C0713'!K53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'C0713'!W53-'C0713'!X53-(0.8*'C0713'!Y53)-(0.5*'C0713'!Z53)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846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'C0713'!I54+'C0713'!K54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'C0713'!W54-'C0713'!X54-(0.8*'C0713'!Y54)-(0.5*'C0713'!Z54)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845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'C0713'!I55+'C0713'!K55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'C0713'!W55-'C0713'!X55-(0.8*'C0713'!Y55)-(0.5*'C0713'!Z55)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844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'C0713'!I56+'C0713'!K56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'C0713'!W56-'C0713'!X56-(0.8*'C0713'!Y56)-(0.5*'C0713'!Z56)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843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'C0713'!W58-'C0713'!X58-(0.8*'C0713'!Y58)-(0.5*'C0713'!Z58)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842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'C0713'!W59-'C0713'!X59-(0.8*'C0713'!Y59)-(0.5*'C0713'!Z59)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841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'C0713'!W60-'C0713'!X60-(0.8*'C0713'!Y60)-(0.5*'C0713'!Z60)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840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'C0713'!W61-'C0713'!X61-(0.8*'C0713'!Y61)-(0.5*'C0713'!Z61)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33:AG33"/>
    <mergeCell ref="D41:AG41"/>
    <mergeCell ref="D57:AG57"/>
    <mergeCell ref="M24:M25"/>
    <mergeCell ref="N24:N25"/>
    <mergeCell ref="O24:O25"/>
    <mergeCell ref="P24:P25"/>
    <mergeCell ref="Q24:Q25"/>
    <mergeCell ref="R24:R25"/>
    <mergeCell ref="Y23:Y25"/>
    <mergeCell ref="AA23:AA25"/>
    <mergeCell ref="AC23:AC25"/>
    <mergeCell ref="AF23:AF25"/>
    <mergeCell ref="AG23:AG25"/>
    <mergeCell ref="AB22:AB25"/>
    <mergeCell ref="AD22:AD25"/>
    <mergeCell ref="AE22:AE25"/>
    <mergeCell ref="X22:AA22"/>
    <mergeCell ref="X23:X25"/>
    <mergeCell ref="T23:T25"/>
    <mergeCell ref="U23:V23"/>
    <mergeCell ref="V24:V25"/>
    <mergeCell ref="Z23:Z25"/>
    <mergeCell ref="J23:J25"/>
    <mergeCell ref="M23:N23"/>
    <mergeCell ref="O23:P23"/>
    <mergeCell ref="Q23:R23"/>
    <mergeCell ref="D9:H9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959</v>
      </c>
    </row>
    <row r="6" spans="1:2" ht="11.25" hidden="1">
      <c r="A6" t="s">
        <v>169</v>
      </c>
      <c r="B6" t="s">
        <v>958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957</v>
      </c>
      <c r="J17" t="s">
        <v>956</v>
      </c>
      <c r="K17" t="s">
        <v>955</v>
      </c>
      <c r="L17" t="s">
        <v>954</v>
      </c>
      <c r="M17" t="s">
        <v>953</v>
      </c>
      <c r="N17" t="s">
        <v>952</v>
      </c>
      <c r="O17" t="s">
        <v>951</v>
      </c>
      <c r="P17" t="s">
        <v>950</v>
      </c>
      <c r="Q17" t="s">
        <v>949</v>
      </c>
      <c r="R17" t="s">
        <v>948</v>
      </c>
      <c r="S17" t="s">
        <v>947</v>
      </c>
      <c r="T17" t="s">
        <v>946</v>
      </c>
      <c r="U17" t="s">
        <v>945</v>
      </c>
      <c r="V17" t="s">
        <v>944</v>
      </c>
      <c r="W17" t="s">
        <v>943</v>
      </c>
      <c r="X17" t="s">
        <v>942</v>
      </c>
      <c r="Y17" t="s">
        <v>941</v>
      </c>
      <c r="Z17" t="s">
        <v>940</v>
      </c>
      <c r="AA17" t="s">
        <v>939</v>
      </c>
      <c r="AB17" s="83" t="s">
        <v>938</v>
      </c>
      <c r="AC17" t="s">
        <v>937</v>
      </c>
      <c r="AD17" t="s">
        <v>936</v>
      </c>
      <c r="AE17" t="s">
        <v>935</v>
      </c>
      <c r="AF17" t="s">
        <v>934</v>
      </c>
      <c r="AG17" t="s">
        <v>933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932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931</v>
      </c>
      <c r="F27" s="25">
        <v>10</v>
      </c>
      <c r="G27" s="24"/>
      <c r="H27" s="44" t="s">
        <v>61</v>
      </c>
      <c r="I27" s="29">
        <f>'C0714'!I34+'C0714'!I35+'C0714'!I36+'C0714'!I38+'C0714'!I40</f>
        <v>0</v>
      </c>
      <c r="J27" s="15"/>
      <c r="K27" s="29">
        <f>'C0714'!K34+'C0714'!K35+'C0714'!K36+'C0714'!K38+'C0714'!K40</f>
        <v>0</v>
      </c>
      <c r="L27" s="29">
        <f>'C0714'!L34+'C0714'!L35+'C0714'!L36+'C0714'!L38+'C0714'!L40</f>
        <v>0</v>
      </c>
      <c r="M27" s="29">
        <f>'C0714'!M34+'C0714'!M35+'C0714'!M36+'C0714'!M38+'C0714'!M40</f>
        <v>0</v>
      </c>
      <c r="N27" s="29">
        <f>'C0714'!N34+'C0714'!N35+'C0714'!N36+'C0714'!N38+'C0714'!N40</f>
        <v>0</v>
      </c>
      <c r="O27" s="29">
        <f>'C0714'!O34+'C0714'!O35+'C0714'!O36+'C0714'!O38+'C0714'!O40</f>
        <v>0</v>
      </c>
      <c r="P27" s="29">
        <f>'C0714'!P34+'C0714'!P35+'C0714'!P36+'C0714'!P38+'C0714'!P40</f>
        <v>0</v>
      </c>
      <c r="Q27" s="29">
        <f>'C0714'!Q34+'C0714'!Q35+'C0714'!Q36+'C0714'!Q38+'C0714'!Q40</f>
        <v>0</v>
      </c>
      <c r="R27" s="29">
        <f>'C0714'!R34+'C0714'!R35+'C0714'!R36+'C0714'!R38+'C0714'!R40</f>
        <v>0</v>
      </c>
      <c r="S27" s="29">
        <f>'C0714'!S34+'C0714'!S35+'C0714'!S36+'C0714'!S38+'C0714'!S40</f>
        <v>0</v>
      </c>
      <c r="T27" s="29">
        <f>'C0714'!T34+'C0714'!T35+'C0714'!T36+'C0714'!T38+'C0714'!T40</f>
        <v>0</v>
      </c>
      <c r="U27" s="29">
        <f>'C0714'!U34+'C0714'!U35+'C0714'!U36+'C0714'!U38+'C0714'!U40</f>
        <v>0</v>
      </c>
      <c r="V27" s="29">
        <f>'C0714'!V34+'C0714'!V35+'C0714'!V36+'C0714'!V38+'C0714'!V40</f>
        <v>0</v>
      </c>
      <c r="W27" s="29">
        <f>'C0714'!W34+'C0714'!W35+'C0714'!W36+'C0714'!W38+'C0714'!W40</f>
        <v>0</v>
      </c>
      <c r="X27" s="29">
        <f>'C0714'!X35</f>
        <v>0</v>
      </c>
      <c r="Y27" s="29">
        <f>'C0714'!Y35</f>
        <v>0</v>
      </c>
      <c r="Z27" s="29">
        <f>'C0714'!Z35</f>
        <v>0</v>
      </c>
      <c r="AA27" s="29">
        <f>'C0714'!AA35</f>
        <v>0</v>
      </c>
      <c r="AB27" s="17">
        <f>'C0714'!AB34+'C0714'!AB35+'C0714'!AB36+'C0714'!AB38+'C0714'!AB40</f>
        <v>0</v>
      </c>
      <c r="AC27" s="29">
        <f>'C0714'!AC34+'C0714'!AC35+'C0714'!AC36+'C0714'!AC38+'C0714'!AC40</f>
        <v>0</v>
      </c>
      <c r="AD27" s="29">
        <f>'C0714'!AD34+'C0714'!AD35+'C0714'!AD36+'C0714'!AD38+'C0714'!AD40</f>
        <v>0</v>
      </c>
      <c r="AE27" s="29">
        <f>'C0714'!AE34+'C0714'!AE35+'C0714'!AE36+'C0714'!AE38+'C0714'!AE40</f>
        <v>0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930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'C0714'!I28+'C0714'!K28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'C0714'!M28+'C0714'!N28+'C0714'!O28+'C0714'!P28</f>
        <v>0</v>
      </c>
      <c r="R28" s="16">
        <v>0</v>
      </c>
      <c r="S28" s="29">
        <f>'C0714'!L28+'C0714'!Q28+'C0714'!R28</f>
        <v>0</v>
      </c>
      <c r="T28" s="16">
        <v>0</v>
      </c>
      <c r="U28" s="16">
        <v>0</v>
      </c>
      <c r="V28" s="16">
        <v>0</v>
      </c>
      <c r="W28" s="29">
        <f>'C0714'!S28+'C0714'!T28+'C0714'!U28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'C0714'!W28-'C0714'!X28-(0.8*'C0714'!Y28)-(0.5*'C0714'!Z28)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929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'C0714'!I29+'C0714'!K29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'C0714'!M29+'C0714'!N29+'C0714'!O29+'C0714'!P29</f>
        <v>0</v>
      </c>
      <c r="R29" s="16">
        <v>0</v>
      </c>
      <c r="S29" s="29">
        <f>'C0714'!L29+'C0714'!Q29+'C0714'!R29</f>
        <v>0</v>
      </c>
      <c r="T29" s="16">
        <v>0</v>
      </c>
      <c r="U29" s="16">
        <v>0</v>
      </c>
      <c r="V29" s="16">
        <v>0</v>
      </c>
      <c r="W29" s="29">
        <f>'C0714'!S29+'C0714'!T29+'C0714'!U29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'C0714'!W29-'C0714'!X29-(0.8*'C0714'!Y29)-(0.5*'C0714'!Z29)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928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'C0714'!I30+'C0714'!K30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'C0714'!M30+'C0714'!N30+'C0714'!O30+'C0714'!P30</f>
        <v>0</v>
      </c>
      <c r="R30" s="16">
        <v>0</v>
      </c>
      <c r="S30" s="29">
        <f>'C0714'!L30+'C0714'!Q30+'C0714'!R30</f>
        <v>0</v>
      </c>
      <c r="T30" s="16">
        <v>0</v>
      </c>
      <c r="U30" s="16">
        <v>0</v>
      </c>
      <c r="V30" s="16">
        <v>0</v>
      </c>
      <c r="W30" s="29">
        <f>'C0714'!S30+'C0714'!T30+'C0714'!U30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'C0714'!W30-'C0714'!X30-(0.8*'C0714'!Y30)-(0.5*'C0714'!Z30)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927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'C0714'!I31+'C0714'!K31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'C0714'!M31+'C0714'!N31+'C0714'!O31+'C0714'!P31</f>
        <v>0</v>
      </c>
      <c r="R31" s="16">
        <v>0</v>
      </c>
      <c r="S31" s="29">
        <f>'C0714'!L31+'C0714'!Q31+'C0714'!R31</f>
        <v>0</v>
      </c>
      <c r="T31" s="16">
        <v>0</v>
      </c>
      <c r="U31" s="16">
        <v>0</v>
      </c>
      <c r="V31" s="16">
        <v>0</v>
      </c>
      <c r="W31" s="29">
        <f>'C0714'!S31+'C0714'!T31+'C0714'!U31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'C0714'!W31-'C0714'!X31-(0.8*'C0714'!Y31)-(0.5*'C0714'!Z31)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926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'C0714'!I32+'C0714'!K32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'C0714'!M32+'C0714'!N32+'C0714'!O32+'C0714'!P32</f>
        <v>0</v>
      </c>
      <c r="R32" s="16">
        <v>0</v>
      </c>
      <c r="S32" s="29">
        <f>'C0714'!L32+'C0714'!Q32+'C0714'!R32</f>
        <v>0</v>
      </c>
      <c r="T32" s="16">
        <v>0</v>
      </c>
      <c r="U32" s="16">
        <v>0</v>
      </c>
      <c r="V32" s="16">
        <v>0</v>
      </c>
      <c r="W32" s="29">
        <f>'C0714'!S32+'C0714'!T32+'C0714'!U32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'C0714'!W32-'C0714'!X32-(0.8*'C0714'!Y32)-(0.5*'C0714'!Z32)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925</v>
      </c>
      <c r="F34" s="11">
        <v>70</v>
      </c>
      <c r="G34" s="10"/>
      <c r="H34" s="40" t="s">
        <v>42</v>
      </c>
      <c r="I34" s="16">
        <v>0</v>
      </c>
      <c r="J34" s="16">
        <v>0</v>
      </c>
      <c r="K34" s="16">
        <v>0</v>
      </c>
      <c r="L34" s="29">
        <f>'C0714'!I34+'C0714'!K34</f>
        <v>0</v>
      </c>
      <c r="M34" s="16">
        <v>0</v>
      </c>
      <c r="N34" s="16">
        <v>0</v>
      </c>
      <c r="O34" s="16">
        <v>0</v>
      </c>
      <c r="P34" s="16">
        <v>0</v>
      </c>
      <c r="Q34" s="29">
        <f>'C0714'!M34+'C0714'!N34+'C0714'!O34+'C0714'!P34</f>
        <v>0</v>
      </c>
      <c r="R34" s="16">
        <v>0</v>
      </c>
      <c r="S34" s="29">
        <f>'C0714'!L34+'C0714'!Q34+'C0714'!R34</f>
        <v>0</v>
      </c>
      <c r="T34" s="16">
        <v>0</v>
      </c>
      <c r="U34" s="16">
        <v>0</v>
      </c>
      <c r="V34" s="16">
        <v>0</v>
      </c>
      <c r="W34" s="29">
        <f>'C0714'!S34+'C0714'!T34+'C0714'!U34</f>
        <v>0</v>
      </c>
      <c r="X34" s="15"/>
      <c r="Y34" s="15"/>
      <c r="Z34" s="15"/>
      <c r="AA34" s="15"/>
      <c r="AB34" s="34">
        <v>0</v>
      </c>
      <c r="AC34" s="16">
        <v>0</v>
      </c>
      <c r="AD34" s="16">
        <v>0</v>
      </c>
      <c r="AE34" s="16">
        <v>0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924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'C0714'!I35+'C0714'!K35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'C0714'!M35+'C0714'!N35+'C0714'!O35+'C0714'!P35</f>
        <v>0</v>
      </c>
      <c r="R35" s="16">
        <v>0</v>
      </c>
      <c r="S35" s="29">
        <f>'C0714'!L35+'C0714'!Q35+'C0714'!R35</f>
        <v>0</v>
      </c>
      <c r="T35" s="16">
        <v>0</v>
      </c>
      <c r="U35" s="16">
        <v>0</v>
      </c>
      <c r="V35" s="16">
        <v>0</v>
      </c>
      <c r="W35" s="29">
        <f>'C0714'!S35+'C0714'!T35+'C0714'!U35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'C0714'!W35-'C0714'!X35-(0.8*'C0714'!Y35)-(0.5*'C0714'!Z35)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923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'C0714'!I36+'C0714'!K36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'C0714'!M36+'C0714'!N36+'C0714'!O36+'C0714'!P36</f>
        <v>0</v>
      </c>
      <c r="R36" s="16">
        <v>0</v>
      </c>
      <c r="S36" s="29">
        <f>'C0714'!L36+'C0714'!Q36+'C0714'!R36</f>
        <v>0</v>
      </c>
      <c r="T36" s="16">
        <v>0</v>
      </c>
      <c r="U36" s="16">
        <v>0</v>
      </c>
      <c r="V36" s="16">
        <v>0</v>
      </c>
      <c r="W36" s="29">
        <f>'C0714'!S36+'C0714'!T36+'C0714'!U36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922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921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'C0714'!I38+'C0714'!K38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'C0714'!M38+'C0714'!N38+'C0714'!O38+'C0714'!P38</f>
        <v>0</v>
      </c>
      <c r="R38" s="16">
        <v>0</v>
      </c>
      <c r="S38" s="29">
        <f>'C0714'!L38+'C0714'!Q38+'C0714'!R38</f>
        <v>0</v>
      </c>
      <c r="T38" s="16">
        <v>0</v>
      </c>
      <c r="U38" s="16">
        <v>0</v>
      </c>
      <c r="V38" s="16">
        <v>0</v>
      </c>
      <c r="W38" s="29">
        <f>'C0714'!S38+'C0714'!T38+'C0714'!U38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920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919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'C0714'!I40+'C0714'!K40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'C0714'!M40+'C0714'!N40+'C0714'!O40+'C0714'!P40</f>
        <v>0</v>
      </c>
      <c r="R40" s="16">
        <v>0</v>
      </c>
      <c r="S40" s="29">
        <f>'C0714'!L40+'C0714'!Q40+'C0714'!R40</f>
        <v>0</v>
      </c>
      <c r="T40" s="16">
        <v>0</v>
      </c>
      <c r="U40" s="16">
        <v>0</v>
      </c>
      <c r="V40" s="16">
        <v>0</v>
      </c>
      <c r="W40" s="29">
        <f>'C0714'!S40+'C0714'!T40+'C0714'!U40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918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'C0714'!I42+'C0714'!K42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'C0714'!W42-'C0714'!X42-(0.8*'C0714'!Y42)-(0.5*'C0714'!Z42)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917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'C0714'!I43+'C0714'!K43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'C0714'!W43-'C0714'!X43-(0.8*'C0714'!Y43)-(0.5*'C0714'!Z43)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916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'C0714'!I44+'C0714'!K44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'C0714'!W44-'C0714'!X44-(0.8*'C0714'!Y44)-(0.5*'C0714'!Z44)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915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'C0714'!I45+'C0714'!K45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'C0714'!W45-'C0714'!X45-(0.8*'C0714'!Y45)-(0.5*'C0714'!Z45)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914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'C0714'!I46+'C0714'!K46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'C0714'!W46-'C0714'!X46-(0.8*'C0714'!Y46)-(0.5*'C0714'!Z46)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913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'C0714'!I47+'C0714'!K47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'C0714'!W47-'C0714'!X47-(0.8*'C0714'!Y47)-(0.5*'C0714'!Z47)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912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'C0714'!I48+'C0714'!K48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'C0714'!W48-'C0714'!X48-(0.8*'C0714'!Y48)-(0.5*'C0714'!Z48)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911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'C0714'!W49-'C0714'!X49-(0.8*'C0714'!Y49)-(0.5*'C0714'!Z49)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910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'C0714'!I50+'C0714'!K50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'C0714'!W50-'C0714'!X50-(0.8*'C0714'!Y50)-(0.5*'C0714'!Z50)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909</v>
      </c>
      <c r="F51" s="11">
        <v>230</v>
      </c>
      <c r="G51" s="10"/>
      <c r="H51" s="32">
        <v>1</v>
      </c>
      <c r="I51" s="16">
        <v>0</v>
      </c>
      <c r="J51" s="15"/>
      <c r="K51" s="16">
        <v>0</v>
      </c>
      <c r="L51" s="29">
        <f>'C0714'!I51+'C0714'!K51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'C0714'!W51-'C0714'!X51-(0.8*'C0714'!Y51)-(0.5*'C0714'!Z51)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908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'C0714'!I52+'C0714'!K52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'C0714'!W52-'C0714'!X52-(0.8*'C0714'!Y52)-(0.5*'C0714'!Z52)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907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'C0714'!I53+'C0714'!K53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'C0714'!W53-'C0714'!X53-(0.8*'C0714'!Y53)-(0.5*'C0714'!Z53)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906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'C0714'!I54+'C0714'!K54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'C0714'!W54-'C0714'!X54-(0.8*'C0714'!Y54)-(0.5*'C0714'!Z54)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905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'C0714'!I55+'C0714'!K55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'C0714'!W55-'C0714'!X55-(0.8*'C0714'!Y55)-(0.5*'C0714'!Z55)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904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'C0714'!I56+'C0714'!K56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'C0714'!W56-'C0714'!X56-(0.8*'C0714'!Y56)-(0.5*'C0714'!Z56)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903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'C0714'!W58-'C0714'!X58-(0.8*'C0714'!Y58)-(0.5*'C0714'!Z58)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902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'C0714'!W59-'C0714'!X59-(0.8*'C0714'!Y59)-(0.5*'C0714'!Z59)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901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'C0714'!W60-'C0714'!X60-(0.8*'C0714'!Y60)-(0.5*'C0714'!Z60)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900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'C0714'!W61-'C0714'!X61-(0.8*'C0714'!Y61)-(0.5*'C0714'!Z61)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57:AG57"/>
    <mergeCell ref="M24:M25"/>
    <mergeCell ref="N24:N25"/>
    <mergeCell ref="O24:O25"/>
    <mergeCell ref="P24:P25"/>
    <mergeCell ref="Q24:Q25"/>
    <mergeCell ref="R24:R25"/>
    <mergeCell ref="Z23:Z25"/>
    <mergeCell ref="AA23:AA25"/>
    <mergeCell ref="AC23:AC25"/>
    <mergeCell ref="X22:AA22"/>
    <mergeCell ref="D9:H9"/>
    <mergeCell ref="D33:AG33"/>
    <mergeCell ref="D41:AG41"/>
    <mergeCell ref="AF23:AF25"/>
    <mergeCell ref="AG23:AG25"/>
    <mergeCell ref="AB22:AB25"/>
    <mergeCell ref="AD22:AD25"/>
    <mergeCell ref="AE22:AE25"/>
    <mergeCell ref="Y23:Y25"/>
    <mergeCell ref="X23:X25"/>
    <mergeCell ref="M23:N23"/>
    <mergeCell ref="O23:P23"/>
    <mergeCell ref="Q23:R23"/>
    <mergeCell ref="T23:T25"/>
    <mergeCell ref="U23:V23"/>
    <mergeCell ref="V24:V25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  <mergeCell ref="J23:J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1019</v>
      </c>
    </row>
    <row r="6" spans="1:2" ht="11.25" hidden="1">
      <c r="A6" t="s">
        <v>169</v>
      </c>
      <c r="B6" t="s">
        <v>1018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1017</v>
      </c>
      <c r="J17" t="s">
        <v>1016</v>
      </c>
      <c r="K17" t="s">
        <v>1015</v>
      </c>
      <c r="L17" t="s">
        <v>1014</v>
      </c>
      <c r="M17" t="s">
        <v>1013</v>
      </c>
      <c r="N17" t="s">
        <v>1012</v>
      </c>
      <c r="O17" t="s">
        <v>1011</v>
      </c>
      <c r="P17" t="s">
        <v>1010</v>
      </c>
      <c r="Q17" t="s">
        <v>1009</v>
      </c>
      <c r="R17" t="s">
        <v>1008</v>
      </c>
      <c r="S17" t="s">
        <v>1007</v>
      </c>
      <c r="T17" t="s">
        <v>1006</v>
      </c>
      <c r="U17" t="s">
        <v>1005</v>
      </c>
      <c r="V17" t="s">
        <v>1004</v>
      </c>
      <c r="W17" t="s">
        <v>1003</v>
      </c>
      <c r="X17" t="s">
        <v>1002</v>
      </c>
      <c r="Y17" t="s">
        <v>1001</v>
      </c>
      <c r="Z17" t="s">
        <v>1000</v>
      </c>
      <c r="AA17" t="s">
        <v>999</v>
      </c>
      <c r="AB17" s="83" t="s">
        <v>998</v>
      </c>
      <c r="AC17" t="s">
        <v>997</v>
      </c>
      <c r="AD17" t="s">
        <v>996</v>
      </c>
      <c r="AE17" t="s">
        <v>995</v>
      </c>
      <c r="AF17" t="s">
        <v>994</v>
      </c>
      <c r="AG17" t="s">
        <v>993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992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991</v>
      </c>
      <c r="F27" s="25">
        <v>10</v>
      </c>
      <c r="G27" s="24"/>
      <c r="H27" s="44" t="s">
        <v>61</v>
      </c>
      <c r="I27" s="29">
        <f>'C0715'!I34+'C0715'!I35+'C0715'!I36+'C0715'!I38+'C0715'!I40</f>
        <v>10651</v>
      </c>
      <c r="J27" s="15"/>
      <c r="K27" s="29">
        <f>'C0715'!K34+'C0715'!K35+'C0715'!K36+'C0715'!K38+'C0715'!K40</f>
        <v>0</v>
      </c>
      <c r="L27" s="29">
        <f>'C0715'!L34+'C0715'!L35+'C0715'!L36+'C0715'!L38+'C0715'!L40</f>
        <v>10651</v>
      </c>
      <c r="M27" s="29">
        <f>'C0715'!M34+'C0715'!M35+'C0715'!M36+'C0715'!M38+'C0715'!M40</f>
        <v>0</v>
      </c>
      <c r="N27" s="29">
        <f>'C0715'!N34+'C0715'!N35+'C0715'!N36+'C0715'!N38+'C0715'!N40</f>
        <v>0</v>
      </c>
      <c r="O27" s="29">
        <f>'C0715'!O34+'C0715'!O35+'C0715'!O36+'C0715'!O38+'C0715'!O40</f>
        <v>0</v>
      </c>
      <c r="P27" s="29">
        <f>'C0715'!P34+'C0715'!P35+'C0715'!P36+'C0715'!P38+'C0715'!P40</f>
        <v>0</v>
      </c>
      <c r="Q27" s="29">
        <f>'C0715'!Q34+'C0715'!Q35+'C0715'!Q36+'C0715'!Q38+'C0715'!Q40</f>
        <v>0</v>
      </c>
      <c r="R27" s="29">
        <f>'C0715'!R34+'C0715'!R35+'C0715'!R36+'C0715'!R38+'C0715'!R40</f>
        <v>0</v>
      </c>
      <c r="S27" s="29">
        <f>'C0715'!S34+'C0715'!S35+'C0715'!S36+'C0715'!S38+'C0715'!S40</f>
        <v>10651</v>
      </c>
      <c r="T27" s="29">
        <f>'C0715'!T34+'C0715'!T35+'C0715'!T36+'C0715'!T38+'C0715'!T40</f>
        <v>0</v>
      </c>
      <c r="U27" s="29">
        <f>'C0715'!U34+'C0715'!U35+'C0715'!U36+'C0715'!U38+'C0715'!U40</f>
        <v>0</v>
      </c>
      <c r="V27" s="29">
        <f>'C0715'!V34+'C0715'!V35+'C0715'!V36+'C0715'!V38+'C0715'!V40</f>
        <v>0</v>
      </c>
      <c r="W27" s="29">
        <f>'C0715'!W34+'C0715'!W35+'C0715'!W36+'C0715'!W38+'C0715'!W40</f>
        <v>10651</v>
      </c>
      <c r="X27" s="29">
        <f>'C0715'!X35</f>
        <v>0</v>
      </c>
      <c r="Y27" s="29">
        <f>'C0715'!Y35</f>
        <v>0</v>
      </c>
      <c r="Z27" s="29">
        <f>'C0715'!Z35</f>
        <v>0</v>
      </c>
      <c r="AA27" s="29">
        <f>'C0715'!AA35</f>
        <v>0</v>
      </c>
      <c r="AB27" s="17">
        <f>'C0715'!AB34+'C0715'!AB35+'C0715'!AB36+'C0715'!AB38+'C0715'!AB40</f>
        <v>10651</v>
      </c>
      <c r="AC27" s="29">
        <f>'C0715'!AC34+'C0715'!AC35+'C0715'!AC36+'C0715'!AC38+'C0715'!AC40</f>
        <v>0</v>
      </c>
      <c r="AD27" s="29">
        <f>'C0715'!AD34+'C0715'!AD35+'C0715'!AD36+'C0715'!AD38+'C0715'!AD40</f>
        <v>10651</v>
      </c>
      <c r="AE27" s="29">
        <f>'C0715'!AE34+'C0715'!AE35+'C0715'!AE36+'C0715'!AE38+'C0715'!AE40</f>
        <v>10651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990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'C0715'!I28+'C0715'!K28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'C0715'!M28+'C0715'!N28+'C0715'!O28+'C0715'!P28</f>
        <v>0</v>
      </c>
      <c r="R28" s="16">
        <v>0</v>
      </c>
      <c r="S28" s="29">
        <f>'C0715'!L28+'C0715'!Q28+'C0715'!R28</f>
        <v>0</v>
      </c>
      <c r="T28" s="16">
        <v>0</v>
      </c>
      <c r="U28" s="16">
        <v>0</v>
      </c>
      <c r="V28" s="16">
        <v>0</v>
      </c>
      <c r="W28" s="29">
        <f>'C0715'!S28+'C0715'!T28+'C0715'!U28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'C0715'!W28-'C0715'!X28-(0.8*'C0715'!Y28)-(0.5*'C0715'!Z28)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989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'C0715'!I29+'C0715'!K29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'C0715'!M29+'C0715'!N29+'C0715'!O29+'C0715'!P29</f>
        <v>0</v>
      </c>
      <c r="R29" s="16">
        <v>0</v>
      </c>
      <c r="S29" s="29">
        <f>'C0715'!L29+'C0715'!Q29+'C0715'!R29</f>
        <v>0</v>
      </c>
      <c r="T29" s="16">
        <v>0</v>
      </c>
      <c r="U29" s="16">
        <v>0</v>
      </c>
      <c r="V29" s="16">
        <v>0</v>
      </c>
      <c r="W29" s="29">
        <f>'C0715'!S29+'C0715'!T29+'C0715'!U29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'C0715'!W29-'C0715'!X29-(0.8*'C0715'!Y29)-(0.5*'C0715'!Z29)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988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'C0715'!I30+'C0715'!K30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'C0715'!M30+'C0715'!N30+'C0715'!O30+'C0715'!P30</f>
        <v>0</v>
      </c>
      <c r="R30" s="16">
        <v>0</v>
      </c>
      <c r="S30" s="29">
        <f>'C0715'!L30+'C0715'!Q30+'C0715'!R30</f>
        <v>0</v>
      </c>
      <c r="T30" s="16">
        <v>0</v>
      </c>
      <c r="U30" s="16">
        <v>0</v>
      </c>
      <c r="V30" s="16">
        <v>0</v>
      </c>
      <c r="W30" s="29">
        <f>'C0715'!S30+'C0715'!T30+'C0715'!U30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'C0715'!W30-'C0715'!X30-(0.8*'C0715'!Y30)-(0.5*'C0715'!Z30)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987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'C0715'!I31+'C0715'!K31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'C0715'!M31+'C0715'!N31+'C0715'!O31+'C0715'!P31</f>
        <v>0</v>
      </c>
      <c r="R31" s="16">
        <v>0</v>
      </c>
      <c r="S31" s="29">
        <f>'C0715'!L31+'C0715'!Q31+'C0715'!R31</f>
        <v>0</v>
      </c>
      <c r="T31" s="16">
        <v>0</v>
      </c>
      <c r="U31" s="16">
        <v>0</v>
      </c>
      <c r="V31" s="16">
        <v>0</v>
      </c>
      <c r="W31" s="29">
        <f>'C0715'!S31+'C0715'!T31+'C0715'!U31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'C0715'!W31-'C0715'!X31-(0.8*'C0715'!Y31)-(0.5*'C0715'!Z31)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986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'C0715'!I32+'C0715'!K32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'C0715'!M32+'C0715'!N32+'C0715'!O32+'C0715'!P32</f>
        <v>0</v>
      </c>
      <c r="R32" s="16">
        <v>0</v>
      </c>
      <c r="S32" s="29">
        <f>'C0715'!L32+'C0715'!Q32+'C0715'!R32</f>
        <v>0</v>
      </c>
      <c r="T32" s="16">
        <v>0</v>
      </c>
      <c r="U32" s="16">
        <v>0</v>
      </c>
      <c r="V32" s="16">
        <v>0</v>
      </c>
      <c r="W32" s="29">
        <f>'C0715'!S32+'C0715'!T32+'C0715'!U32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'C0715'!W32-'C0715'!X32-(0.8*'C0715'!Y32)-(0.5*'C0715'!Z32)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985</v>
      </c>
      <c r="F34" s="11">
        <v>70</v>
      </c>
      <c r="G34" s="10"/>
      <c r="H34" s="40" t="s">
        <v>42</v>
      </c>
      <c r="I34" s="34">
        <v>10651</v>
      </c>
      <c r="J34" s="16">
        <v>0</v>
      </c>
      <c r="K34" s="16">
        <v>0</v>
      </c>
      <c r="L34" s="29">
        <f>'C0715'!I34+'C0715'!K34</f>
        <v>10651</v>
      </c>
      <c r="M34" s="16">
        <v>0</v>
      </c>
      <c r="N34" s="16">
        <v>0</v>
      </c>
      <c r="O34" s="16">
        <v>0</v>
      </c>
      <c r="P34" s="16">
        <v>0</v>
      </c>
      <c r="Q34" s="29">
        <f>'C0715'!M34+'C0715'!N34+'C0715'!O34+'C0715'!P34</f>
        <v>0</v>
      </c>
      <c r="R34" s="16">
        <v>0</v>
      </c>
      <c r="S34" s="29">
        <f>'C0715'!L34+'C0715'!Q34+'C0715'!R34</f>
        <v>10651</v>
      </c>
      <c r="T34" s="16">
        <v>0</v>
      </c>
      <c r="U34" s="16">
        <v>0</v>
      </c>
      <c r="V34" s="16">
        <v>0</v>
      </c>
      <c r="W34" s="29">
        <f>'C0715'!S34+'C0715'!T34+'C0715'!U34</f>
        <v>10651</v>
      </c>
      <c r="X34" s="15"/>
      <c r="Y34" s="15"/>
      <c r="Z34" s="15"/>
      <c r="AA34" s="15"/>
      <c r="AB34" s="34">
        <v>10651</v>
      </c>
      <c r="AC34" s="16">
        <v>0</v>
      </c>
      <c r="AD34" s="34">
        <v>10651</v>
      </c>
      <c r="AE34" s="34">
        <v>10651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984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'C0715'!I35+'C0715'!K35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'C0715'!M35+'C0715'!N35+'C0715'!O35+'C0715'!P35</f>
        <v>0</v>
      </c>
      <c r="R35" s="16">
        <v>0</v>
      </c>
      <c r="S35" s="29">
        <f>'C0715'!L35+'C0715'!Q35+'C0715'!R35</f>
        <v>0</v>
      </c>
      <c r="T35" s="16">
        <v>0</v>
      </c>
      <c r="U35" s="16">
        <v>0</v>
      </c>
      <c r="V35" s="16">
        <v>0</v>
      </c>
      <c r="W35" s="29">
        <f>'C0715'!S35+'C0715'!T35+'C0715'!U35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'C0715'!W35-'C0715'!X35-(0.8*'C0715'!Y35)-(0.5*'C0715'!Z35)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983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'C0715'!I36+'C0715'!K36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'C0715'!M36+'C0715'!N36+'C0715'!O36+'C0715'!P36</f>
        <v>0</v>
      </c>
      <c r="R36" s="16">
        <v>0</v>
      </c>
      <c r="S36" s="29">
        <f>'C0715'!L36+'C0715'!Q36+'C0715'!R36</f>
        <v>0</v>
      </c>
      <c r="T36" s="16">
        <v>0</v>
      </c>
      <c r="U36" s="16">
        <v>0</v>
      </c>
      <c r="V36" s="16">
        <v>0</v>
      </c>
      <c r="W36" s="29">
        <f>'C0715'!S36+'C0715'!T36+'C0715'!U36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982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981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'C0715'!I38+'C0715'!K38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'C0715'!M38+'C0715'!N38+'C0715'!O38+'C0715'!P38</f>
        <v>0</v>
      </c>
      <c r="R38" s="16">
        <v>0</v>
      </c>
      <c r="S38" s="29">
        <f>'C0715'!L38+'C0715'!Q38+'C0715'!R38</f>
        <v>0</v>
      </c>
      <c r="T38" s="16">
        <v>0</v>
      </c>
      <c r="U38" s="16">
        <v>0</v>
      </c>
      <c r="V38" s="16">
        <v>0</v>
      </c>
      <c r="W38" s="29">
        <f>'C0715'!S38+'C0715'!T38+'C0715'!U38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980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979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'C0715'!I40+'C0715'!K40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'C0715'!M40+'C0715'!N40+'C0715'!O40+'C0715'!P40</f>
        <v>0</v>
      </c>
      <c r="R40" s="16">
        <v>0</v>
      </c>
      <c r="S40" s="29">
        <f>'C0715'!L40+'C0715'!Q40+'C0715'!R40</f>
        <v>0</v>
      </c>
      <c r="T40" s="16">
        <v>0</v>
      </c>
      <c r="U40" s="16">
        <v>0</v>
      </c>
      <c r="V40" s="16">
        <v>0</v>
      </c>
      <c r="W40" s="29">
        <f>'C0715'!S40+'C0715'!T40+'C0715'!U40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978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'C0715'!I42+'C0715'!K42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'C0715'!W42-'C0715'!X42-(0.8*'C0715'!Y42)-(0.5*'C0715'!Z42)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977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'C0715'!I43+'C0715'!K43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'C0715'!W43-'C0715'!X43-(0.8*'C0715'!Y43)-(0.5*'C0715'!Z43)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976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'C0715'!I44+'C0715'!K44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'C0715'!W44-'C0715'!X44-(0.8*'C0715'!Y44)-(0.5*'C0715'!Z44)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975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'C0715'!I45+'C0715'!K45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'C0715'!W45-'C0715'!X45-(0.8*'C0715'!Y45)-(0.5*'C0715'!Z45)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974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'C0715'!I46+'C0715'!K46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'C0715'!W46-'C0715'!X46-(0.8*'C0715'!Y46)-(0.5*'C0715'!Z46)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973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'C0715'!I47+'C0715'!K47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'C0715'!W47-'C0715'!X47-(0.8*'C0715'!Y47)-(0.5*'C0715'!Z47)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972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'C0715'!I48+'C0715'!K48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'C0715'!W48-'C0715'!X48-(0.8*'C0715'!Y48)-(0.5*'C0715'!Z48)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971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'C0715'!W49-'C0715'!X49-(0.8*'C0715'!Y49)-(0.5*'C0715'!Z49)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970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'C0715'!I50+'C0715'!K50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'C0715'!W50-'C0715'!X50-(0.8*'C0715'!Y50)-(0.5*'C0715'!Z50)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969</v>
      </c>
      <c r="F51" s="11">
        <v>230</v>
      </c>
      <c r="G51" s="10"/>
      <c r="H51" s="32">
        <v>1</v>
      </c>
      <c r="I51" s="34">
        <v>10651</v>
      </c>
      <c r="J51" s="15"/>
      <c r="K51" s="34">
        <v>0</v>
      </c>
      <c r="L51" s="29">
        <f>'C0715'!I51+'C0715'!K51</f>
        <v>10651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34">
        <v>10651</v>
      </c>
      <c r="X51" s="16">
        <v>0</v>
      </c>
      <c r="Y51" s="16">
        <v>0</v>
      </c>
      <c r="Z51" s="16">
        <v>0</v>
      </c>
      <c r="AA51" s="16">
        <v>0</v>
      </c>
      <c r="AB51" s="17">
        <f>'C0715'!W51-'C0715'!X51-(0.8*'C0715'!Y51)-(0.5*'C0715'!Z51)</f>
        <v>10651</v>
      </c>
      <c r="AC51" s="16">
        <v>0</v>
      </c>
      <c r="AD51" s="34">
        <v>10651</v>
      </c>
      <c r="AE51" s="34">
        <v>10651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968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'C0715'!I52+'C0715'!K52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'C0715'!W52-'C0715'!X52-(0.8*'C0715'!Y52)-(0.5*'C0715'!Z52)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967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'C0715'!I53+'C0715'!K53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'C0715'!W53-'C0715'!X53-(0.8*'C0715'!Y53)-(0.5*'C0715'!Z53)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966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'C0715'!I54+'C0715'!K54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'C0715'!W54-'C0715'!X54-(0.8*'C0715'!Y54)-(0.5*'C0715'!Z54)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965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'C0715'!I55+'C0715'!K55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'C0715'!W55-'C0715'!X55-(0.8*'C0715'!Y55)-(0.5*'C0715'!Z55)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964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'C0715'!I56+'C0715'!K56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'C0715'!W56-'C0715'!X56-(0.8*'C0715'!Y56)-(0.5*'C0715'!Z56)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963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'C0715'!W58-'C0715'!X58-(0.8*'C0715'!Y58)-(0.5*'C0715'!Z58)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962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'C0715'!W59-'C0715'!X59-(0.8*'C0715'!Y59)-(0.5*'C0715'!Z59)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961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'C0715'!W60-'C0715'!X60-(0.8*'C0715'!Y60)-(0.5*'C0715'!Z60)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960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'C0715'!W61-'C0715'!X61-(0.8*'C0715'!Y61)-(0.5*'C0715'!Z61)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57:AG57"/>
    <mergeCell ref="M24:M25"/>
    <mergeCell ref="N24:N25"/>
    <mergeCell ref="O24:O25"/>
    <mergeCell ref="P24:P25"/>
    <mergeCell ref="Q24:Q25"/>
    <mergeCell ref="R24:R25"/>
    <mergeCell ref="Z23:Z25"/>
    <mergeCell ref="AA23:AA25"/>
    <mergeCell ref="AC23:AC25"/>
    <mergeCell ref="X22:AA22"/>
    <mergeCell ref="D9:H9"/>
    <mergeCell ref="D33:AG33"/>
    <mergeCell ref="D41:AG41"/>
    <mergeCell ref="AF23:AF25"/>
    <mergeCell ref="AG23:AG25"/>
    <mergeCell ref="AB22:AB25"/>
    <mergeCell ref="AD22:AD25"/>
    <mergeCell ref="AE22:AE25"/>
    <mergeCell ref="Y23:Y25"/>
    <mergeCell ref="X23:X25"/>
    <mergeCell ref="M23:N23"/>
    <mergeCell ref="O23:P23"/>
    <mergeCell ref="Q23:R23"/>
    <mergeCell ref="T23:T25"/>
    <mergeCell ref="U23:V23"/>
    <mergeCell ref="V24:V25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  <mergeCell ref="J23:J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1079</v>
      </c>
    </row>
    <row r="6" spans="1:2" ht="11.25" hidden="1">
      <c r="A6" t="s">
        <v>169</v>
      </c>
      <c r="B6" t="s">
        <v>1078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35"/>
      <c r="F9" s="135"/>
      <c r="G9" s="135"/>
      <c r="H9" s="136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9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1077</v>
      </c>
      <c r="J17" t="s">
        <v>1076</v>
      </c>
      <c r="K17" t="s">
        <v>1075</v>
      </c>
      <c r="L17" t="s">
        <v>1074</v>
      </c>
      <c r="M17" t="s">
        <v>1073</v>
      </c>
      <c r="N17" t="s">
        <v>1072</v>
      </c>
      <c r="O17" t="s">
        <v>1071</v>
      </c>
      <c r="P17" t="s">
        <v>1070</v>
      </c>
      <c r="Q17" t="s">
        <v>1069</v>
      </c>
      <c r="R17" t="s">
        <v>1068</v>
      </c>
      <c r="S17" t="s">
        <v>1067</v>
      </c>
      <c r="T17" t="s">
        <v>1066</v>
      </c>
      <c r="U17" t="s">
        <v>1065</v>
      </c>
      <c r="V17" t="s">
        <v>1064</v>
      </c>
      <c r="W17" t="s">
        <v>1063</v>
      </c>
      <c r="X17" t="s">
        <v>1062</v>
      </c>
      <c r="Y17" t="s">
        <v>1061</v>
      </c>
      <c r="Z17" t="s">
        <v>1060</v>
      </c>
      <c r="AA17" t="s">
        <v>1059</v>
      </c>
      <c r="AB17" s="83" t="s">
        <v>1058</v>
      </c>
      <c r="AC17" t="s">
        <v>1057</v>
      </c>
      <c r="AD17" t="s">
        <v>1056</v>
      </c>
      <c r="AE17" t="s">
        <v>1055</v>
      </c>
      <c r="AF17" t="s">
        <v>1054</v>
      </c>
      <c r="AG17" t="s">
        <v>1053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1052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1051</v>
      </c>
      <c r="F27" s="25">
        <v>10</v>
      </c>
      <c r="G27" s="24"/>
      <c r="H27" s="44" t="s">
        <v>61</v>
      </c>
      <c r="I27" s="29">
        <f>'C0716'!I34+'C0716'!I35+'C0716'!I36+'C0716'!I38+'C0716'!I40</f>
        <v>7</v>
      </c>
      <c r="J27" s="15"/>
      <c r="K27" s="29">
        <f>'C0716'!K34+'C0716'!K35+'C0716'!K36+'C0716'!K38+'C0716'!K40</f>
        <v>0</v>
      </c>
      <c r="L27" s="29">
        <f>'C0716'!L34+'C0716'!L35+'C0716'!L36+'C0716'!L38+'C0716'!L40</f>
        <v>7</v>
      </c>
      <c r="M27" s="29">
        <f>'C0716'!M34+'C0716'!M35+'C0716'!M36+'C0716'!M38+'C0716'!M40</f>
        <v>0</v>
      </c>
      <c r="N27" s="29">
        <f>'C0716'!N34+'C0716'!N35+'C0716'!N36+'C0716'!N38+'C0716'!N40</f>
        <v>0</v>
      </c>
      <c r="O27" s="29">
        <f>'C0716'!O34+'C0716'!O35+'C0716'!O36+'C0716'!O38+'C0716'!O40</f>
        <v>0</v>
      </c>
      <c r="P27" s="29">
        <f>'C0716'!P34+'C0716'!P35+'C0716'!P36+'C0716'!P38+'C0716'!P40</f>
        <v>0</v>
      </c>
      <c r="Q27" s="29">
        <f>'C0716'!Q34+'C0716'!Q35+'C0716'!Q36+'C0716'!Q38+'C0716'!Q40</f>
        <v>0</v>
      </c>
      <c r="R27" s="29">
        <f>'C0716'!R34+'C0716'!R35+'C0716'!R36+'C0716'!R38+'C0716'!R40</f>
        <v>0</v>
      </c>
      <c r="S27" s="29">
        <f>'C0716'!S34+'C0716'!S35+'C0716'!S36+'C0716'!S38+'C0716'!S40</f>
        <v>7</v>
      </c>
      <c r="T27" s="29">
        <f>'C0716'!T34+'C0716'!T35+'C0716'!T36+'C0716'!T38+'C0716'!T40</f>
        <v>0</v>
      </c>
      <c r="U27" s="29">
        <f>'C0716'!U34+'C0716'!U35+'C0716'!U36+'C0716'!U38+'C0716'!U40</f>
        <v>0</v>
      </c>
      <c r="V27" s="29">
        <f>'C0716'!V34+'C0716'!V35+'C0716'!V36+'C0716'!V38+'C0716'!V40</f>
        <v>0</v>
      </c>
      <c r="W27" s="29">
        <f>'C0716'!W34+'C0716'!W35+'C0716'!W36+'C0716'!W38+'C0716'!W40</f>
        <v>7</v>
      </c>
      <c r="X27" s="29">
        <f>'C0716'!X35</f>
        <v>0</v>
      </c>
      <c r="Y27" s="29">
        <f>'C0716'!Y35</f>
        <v>0</v>
      </c>
      <c r="Z27" s="29">
        <f>'C0716'!Z35</f>
        <v>0</v>
      </c>
      <c r="AA27" s="29">
        <f>'C0716'!AA35</f>
        <v>0</v>
      </c>
      <c r="AB27" s="17">
        <f>'C0716'!AB34+'C0716'!AB35+'C0716'!AB36+'C0716'!AB38+'C0716'!AB40</f>
        <v>7</v>
      </c>
      <c r="AC27" s="29">
        <f>'C0716'!AC34+'C0716'!AC35+'C0716'!AC36+'C0716'!AC38+'C0716'!AC40</f>
        <v>0</v>
      </c>
      <c r="AD27" s="29">
        <f>'C0716'!AD34+'C0716'!AD35+'C0716'!AD36+'C0716'!AD38+'C0716'!AD40</f>
        <v>17</v>
      </c>
      <c r="AE27" s="29">
        <f>'C0716'!AE34+'C0716'!AE35+'C0716'!AE36+'C0716'!AE38+'C0716'!AE40</f>
        <v>17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1050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'C0716'!I28+'C0716'!K28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'C0716'!M28+'C0716'!N28+'C0716'!O28+'C0716'!P28</f>
        <v>0</v>
      </c>
      <c r="R28" s="16">
        <v>0</v>
      </c>
      <c r="S28" s="29">
        <f>'C0716'!L28+'C0716'!Q28+'C0716'!R28</f>
        <v>0</v>
      </c>
      <c r="T28" s="16">
        <v>0</v>
      </c>
      <c r="U28" s="16">
        <v>0</v>
      </c>
      <c r="V28" s="16">
        <v>0</v>
      </c>
      <c r="W28" s="29">
        <f>'C0716'!S28+'C0716'!T28+'C0716'!U28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'C0716'!W28-'C0716'!X28-(0.8*'C0716'!Y28)-(0.5*'C0716'!Z28)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1049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'C0716'!I29+'C0716'!K29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'C0716'!M29+'C0716'!N29+'C0716'!O29+'C0716'!P29</f>
        <v>0</v>
      </c>
      <c r="R29" s="16">
        <v>0</v>
      </c>
      <c r="S29" s="29">
        <f>'C0716'!L29+'C0716'!Q29+'C0716'!R29</f>
        <v>0</v>
      </c>
      <c r="T29" s="16">
        <v>0</v>
      </c>
      <c r="U29" s="16">
        <v>0</v>
      </c>
      <c r="V29" s="16">
        <v>0</v>
      </c>
      <c r="W29" s="29">
        <f>'C0716'!S29+'C0716'!T29+'C0716'!U29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'C0716'!W29-'C0716'!X29-(0.8*'C0716'!Y29)-(0.5*'C0716'!Z29)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1048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'C0716'!I30+'C0716'!K30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'C0716'!M30+'C0716'!N30+'C0716'!O30+'C0716'!P30</f>
        <v>0</v>
      </c>
      <c r="R30" s="16">
        <v>0</v>
      </c>
      <c r="S30" s="29">
        <f>'C0716'!L30+'C0716'!Q30+'C0716'!R30</f>
        <v>0</v>
      </c>
      <c r="T30" s="16">
        <v>0</v>
      </c>
      <c r="U30" s="16">
        <v>0</v>
      </c>
      <c r="V30" s="16">
        <v>0</v>
      </c>
      <c r="W30" s="29">
        <f>'C0716'!S30+'C0716'!T30+'C0716'!U30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'C0716'!W30-'C0716'!X30-(0.8*'C0716'!Y30)-(0.5*'C0716'!Z30)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1047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'C0716'!I31+'C0716'!K31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'C0716'!M31+'C0716'!N31+'C0716'!O31+'C0716'!P31</f>
        <v>0</v>
      </c>
      <c r="R31" s="16">
        <v>0</v>
      </c>
      <c r="S31" s="29">
        <f>'C0716'!L31+'C0716'!Q31+'C0716'!R31</f>
        <v>0</v>
      </c>
      <c r="T31" s="16">
        <v>0</v>
      </c>
      <c r="U31" s="16">
        <v>0</v>
      </c>
      <c r="V31" s="16">
        <v>0</v>
      </c>
      <c r="W31" s="29">
        <f>'C0716'!S31+'C0716'!T31+'C0716'!U31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'C0716'!W31-'C0716'!X31-(0.8*'C0716'!Y31)-(0.5*'C0716'!Z31)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1046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'C0716'!I32+'C0716'!K32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'C0716'!M32+'C0716'!N32+'C0716'!O32+'C0716'!P32</f>
        <v>0</v>
      </c>
      <c r="R32" s="16">
        <v>0</v>
      </c>
      <c r="S32" s="29">
        <f>'C0716'!L32+'C0716'!Q32+'C0716'!R32</f>
        <v>0</v>
      </c>
      <c r="T32" s="16">
        <v>0</v>
      </c>
      <c r="U32" s="16">
        <v>0</v>
      </c>
      <c r="V32" s="16">
        <v>0</v>
      </c>
      <c r="W32" s="29">
        <f>'C0716'!S32+'C0716'!T32+'C0716'!U32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'C0716'!W32-'C0716'!X32-(0.8*'C0716'!Y32)-(0.5*'C0716'!Z32)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1045</v>
      </c>
      <c r="F34" s="11">
        <v>70</v>
      </c>
      <c r="G34" s="10"/>
      <c r="H34" s="40" t="s">
        <v>42</v>
      </c>
      <c r="I34" s="16">
        <v>7</v>
      </c>
      <c r="J34" s="16">
        <v>0</v>
      </c>
      <c r="K34" s="16">
        <v>0</v>
      </c>
      <c r="L34" s="29">
        <f>'C0716'!I34+'C0716'!K34</f>
        <v>7</v>
      </c>
      <c r="M34" s="16">
        <v>0</v>
      </c>
      <c r="N34" s="16">
        <v>0</v>
      </c>
      <c r="O34" s="16">
        <v>0</v>
      </c>
      <c r="P34" s="16">
        <v>0</v>
      </c>
      <c r="Q34" s="29">
        <f>'C0716'!M34+'C0716'!N34+'C0716'!O34+'C0716'!P34</f>
        <v>0</v>
      </c>
      <c r="R34" s="16">
        <v>0</v>
      </c>
      <c r="S34" s="29">
        <f>'C0716'!L34+'C0716'!Q34+'C0716'!R34</f>
        <v>7</v>
      </c>
      <c r="T34" s="16">
        <v>0</v>
      </c>
      <c r="U34" s="16">
        <v>0</v>
      </c>
      <c r="V34" s="16">
        <v>0</v>
      </c>
      <c r="W34" s="29">
        <f>'C0716'!S34+'C0716'!T34+'C0716'!U34</f>
        <v>7</v>
      </c>
      <c r="X34" s="15"/>
      <c r="Y34" s="15"/>
      <c r="Z34" s="15"/>
      <c r="AA34" s="15"/>
      <c r="AB34" s="34">
        <v>7</v>
      </c>
      <c r="AC34" s="16">
        <v>0</v>
      </c>
      <c r="AD34" s="16">
        <v>17</v>
      </c>
      <c r="AE34" s="16">
        <v>17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1044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'C0716'!I35+'C0716'!K35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'C0716'!M35+'C0716'!N35+'C0716'!O35+'C0716'!P35</f>
        <v>0</v>
      </c>
      <c r="R35" s="16">
        <v>0</v>
      </c>
      <c r="S35" s="29">
        <f>'C0716'!L35+'C0716'!Q35+'C0716'!R35</f>
        <v>0</v>
      </c>
      <c r="T35" s="16">
        <v>0</v>
      </c>
      <c r="U35" s="16">
        <v>0</v>
      </c>
      <c r="V35" s="16">
        <v>0</v>
      </c>
      <c r="W35" s="29">
        <f>'C0716'!S35+'C0716'!T35+'C0716'!U35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'C0716'!W35-'C0716'!X35-(0.8*'C0716'!Y35)-(0.5*'C0716'!Z35)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1043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'C0716'!I36+'C0716'!K36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'C0716'!M36+'C0716'!N36+'C0716'!O36+'C0716'!P36</f>
        <v>0</v>
      </c>
      <c r="R36" s="16">
        <v>0</v>
      </c>
      <c r="S36" s="29">
        <f>'C0716'!L36+'C0716'!Q36+'C0716'!R36</f>
        <v>0</v>
      </c>
      <c r="T36" s="16">
        <v>0</v>
      </c>
      <c r="U36" s="16">
        <v>0</v>
      </c>
      <c r="V36" s="16">
        <v>0</v>
      </c>
      <c r="W36" s="29">
        <f>'C0716'!S36+'C0716'!T36+'C0716'!U36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1042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1041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'C0716'!I38+'C0716'!K38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'C0716'!M38+'C0716'!N38+'C0716'!O38+'C0716'!P38</f>
        <v>0</v>
      </c>
      <c r="R38" s="16">
        <v>0</v>
      </c>
      <c r="S38" s="29">
        <f>'C0716'!L38+'C0716'!Q38+'C0716'!R38</f>
        <v>0</v>
      </c>
      <c r="T38" s="16">
        <v>0</v>
      </c>
      <c r="U38" s="16">
        <v>0</v>
      </c>
      <c r="V38" s="16">
        <v>0</v>
      </c>
      <c r="W38" s="29">
        <f>'C0716'!S38+'C0716'!T38+'C0716'!U38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1040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1039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'C0716'!I40+'C0716'!K40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'C0716'!M40+'C0716'!N40+'C0716'!O40+'C0716'!P40</f>
        <v>0</v>
      </c>
      <c r="R40" s="16">
        <v>0</v>
      </c>
      <c r="S40" s="29">
        <f>'C0716'!L40+'C0716'!Q40+'C0716'!R40</f>
        <v>0</v>
      </c>
      <c r="T40" s="16">
        <v>0</v>
      </c>
      <c r="U40" s="16">
        <v>0</v>
      </c>
      <c r="V40" s="16">
        <v>0</v>
      </c>
      <c r="W40" s="29">
        <f>'C0716'!S40+'C0716'!T40+'C0716'!U40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1038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'C0716'!I42+'C0716'!K42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'C0716'!W42-'C0716'!X42-(0.8*'C0716'!Y42)-(0.5*'C0716'!Z42)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1037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'C0716'!I43+'C0716'!K43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'C0716'!W43-'C0716'!X43-(0.8*'C0716'!Y43)-(0.5*'C0716'!Z43)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1036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'C0716'!I44+'C0716'!K44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'C0716'!W44-'C0716'!X44-(0.8*'C0716'!Y44)-(0.5*'C0716'!Z44)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1035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'C0716'!I45+'C0716'!K45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'C0716'!W45-'C0716'!X45-(0.8*'C0716'!Y45)-(0.5*'C0716'!Z45)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1034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'C0716'!I46+'C0716'!K46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'C0716'!W46-'C0716'!X46-(0.8*'C0716'!Y46)-(0.5*'C0716'!Z46)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1033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'C0716'!I47+'C0716'!K47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'C0716'!W47-'C0716'!X47-(0.8*'C0716'!Y47)-(0.5*'C0716'!Z47)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1032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'C0716'!I48+'C0716'!K48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'C0716'!W48-'C0716'!X48-(0.8*'C0716'!Y48)-(0.5*'C0716'!Z48)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1031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'C0716'!W49-'C0716'!X49-(0.8*'C0716'!Y49)-(0.5*'C0716'!Z49)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1030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'C0716'!I50+'C0716'!K50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'C0716'!W50-'C0716'!X50-(0.8*'C0716'!Y50)-(0.5*'C0716'!Z50)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1029</v>
      </c>
      <c r="F51" s="11">
        <v>230</v>
      </c>
      <c r="G51" s="10"/>
      <c r="H51" s="32">
        <v>1</v>
      </c>
      <c r="I51" s="16">
        <v>0</v>
      </c>
      <c r="J51" s="15"/>
      <c r="K51" s="16">
        <v>0</v>
      </c>
      <c r="L51" s="29">
        <f>'C0716'!I51+'C0716'!K51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'C0716'!W51-'C0716'!X51-(0.8*'C0716'!Y51)-(0.5*'C0716'!Z51)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1028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'C0716'!I52+'C0716'!K52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'C0716'!W52-'C0716'!X52-(0.8*'C0716'!Y52)-(0.5*'C0716'!Z52)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1027</v>
      </c>
      <c r="F53" s="11">
        <v>250</v>
      </c>
      <c r="G53" s="10"/>
      <c r="H53" s="32">
        <v>2.5</v>
      </c>
      <c r="I53" s="16">
        <v>7</v>
      </c>
      <c r="J53" s="15"/>
      <c r="K53" s="16">
        <v>0</v>
      </c>
      <c r="L53" s="29">
        <f>'C0716'!I53+'C0716'!K53</f>
        <v>7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7</v>
      </c>
      <c r="X53" s="16">
        <v>0</v>
      </c>
      <c r="Y53" s="16">
        <v>0</v>
      </c>
      <c r="Z53" s="16">
        <v>0</v>
      </c>
      <c r="AA53" s="16">
        <v>0</v>
      </c>
      <c r="AB53" s="17">
        <f>'C0716'!W53-'C0716'!X53-(0.8*'C0716'!Y53)-(0.5*'C0716'!Z53)</f>
        <v>7</v>
      </c>
      <c r="AC53" s="16">
        <v>0</v>
      </c>
      <c r="AD53" s="16">
        <v>17</v>
      </c>
      <c r="AE53" s="16">
        <v>17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1026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'C0716'!I54+'C0716'!K54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'C0716'!W54-'C0716'!X54-(0.8*'C0716'!Y54)-(0.5*'C0716'!Z54)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1025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'C0716'!I55+'C0716'!K55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'C0716'!W55-'C0716'!X55-(0.8*'C0716'!Y55)-(0.5*'C0716'!Z55)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1024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'C0716'!I56+'C0716'!K56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'C0716'!W56-'C0716'!X56-(0.8*'C0716'!Y56)-(0.5*'C0716'!Z56)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1023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'C0716'!W58-'C0716'!X58-(0.8*'C0716'!Y58)-(0.5*'C0716'!Z58)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1022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'C0716'!W59-'C0716'!X59-(0.8*'C0716'!Y59)-(0.5*'C0716'!Z59)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1021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'C0716'!W60-'C0716'!X60-(0.8*'C0716'!Y60)-(0.5*'C0716'!Z60)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1020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'C0716'!W61-'C0716'!X61-(0.8*'C0716'!Y61)-(0.5*'C0716'!Z61)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57:AG57"/>
    <mergeCell ref="M24:M25"/>
    <mergeCell ref="N24:N25"/>
    <mergeCell ref="O24:O25"/>
    <mergeCell ref="P24:P25"/>
    <mergeCell ref="Q24:Q25"/>
    <mergeCell ref="R24:R25"/>
    <mergeCell ref="Z23:Z25"/>
    <mergeCell ref="AA23:AA25"/>
    <mergeCell ref="AC23:AC25"/>
    <mergeCell ref="X22:AA22"/>
    <mergeCell ref="D9:H9"/>
    <mergeCell ref="D33:AG33"/>
    <mergeCell ref="D41:AG41"/>
    <mergeCell ref="AF23:AF25"/>
    <mergeCell ref="AG23:AG25"/>
    <mergeCell ref="AB22:AB25"/>
    <mergeCell ref="AD22:AD25"/>
    <mergeCell ref="AE22:AE25"/>
    <mergeCell ref="Y23:Y25"/>
    <mergeCell ref="X23:X25"/>
    <mergeCell ref="M23:N23"/>
    <mergeCell ref="O23:P23"/>
    <mergeCell ref="Q23:R23"/>
    <mergeCell ref="T23:T25"/>
    <mergeCell ref="U23:V23"/>
    <mergeCell ref="V24:V25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  <mergeCell ref="J23:J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1139</v>
      </c>
    </row>
    <row r="6" spans="1:2" ht="11.25" hidden="1">
      <c r="A6" t="s">
        <v>169</v>
      </c>
      <c r="B6" t="s">
        <v>1138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35"/>
      <c r="F9" s="135"/>
      <c r="G9" s="135"/>
      <c r="H9" s="136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1137</v>
      </c>
      <c r="J17" t="s">
        <v>1136</v>
      </c>
      <c r="K17" t="s">
        <v>1135</v>
      </c>
      <c r="L17" t="s">
        <v>1134</v>
      </c>
      <c r="M17" t="s">
        <v>1133</v>
      </c>
      <c r="N17" t="s">
        <v>1132</v>
      </c>
      <c r="O17" t="s">
        <v>1131</v>
      </c>
      <c r="P17" t="s">
        <v>1130</v>
      </c>
      <c r="Q17" t="s">
        <v>1129</v>
      </c>
      <c r="R17" t="s">
        <v>1128</v>
      </c>
      <c r="S17" t="s">
        <v>1127</v>
      </c>
      <c r="T17" t="s">
        <v>1126</v>
      </c>
      <c r="U17" t="s">
        <v>1125</v>
      </c>
      <c r="V17" t="s">
        <v>1124</v>
      </c>
      <c r="W17" t="s">
        <v>1123</v>
      </c>
      <c r="X17" t="s">
        <v>1122</v>
      </c>
      <c r="Y17" t="s">
        <v>1121</v>
      </c>
      <c r="Z17" t="s">
        <v>1120</v>
      </c>
      <c r="AA17" t="s">
        <v>1119</v>
      </c>
      <c r="AB17" s="83" t="s">
        <v>1118</v>
      </c>
      <c r="AC17" t="s">
        <v>1117</v>
      </c>
      <c r="AD17" t="s">
        <v>1116</v>
      </c>
      <c r="AE17" t="s">
        <v>1115</v>
      </c>
      <c r="AF17" t="s">
        <v>1114</v>
      </c>
      <c r="AG17" t="s">
        <v>1113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1112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1111</v>
      </c>
      <c r="F27" s="25">
        <v>10</v>
      </c>
      <c r="G27" s="24"/>
      <c r="H27" s="44" t="s">
        <v>61</v>
      </c>
      <c r="I27" s="29">
        <f>'C0717'!I34+'C0717'!I35+'C0717'!I36+'C0717'!I38+'C0717'!I40</f>
        <v>6150</v>
      </c>
      <c r="J27" s="15"/>
      <c r="K27" s="29">
        <f>'C0717'!K34+'C0717'!K35+'C0717'!K36+'C0717'!K38+'C0717'!K40</f>
        <v>-376</v>
      </c>
      <c r="L27" s="29">
        <f>'C0717'!L34+'C0717'!L35+'C0717'!L36+'C0717'!L38+'C0717'!L40</f>
        <v>5774</v>
      </c>
      <c r="M27" s="29">
        <f>'C0717'!M34+'C0717'!M35+'C0717'!M36+'C0717'!M38+'C0717'!M40</f>
        <v>0</v>
      </c>
      <c r="N27" s="29">
        <f>'C0717'!N34+'C0717'!N35+'C0717'!N36+'C0717'!N38+'C0717'!N40</f>
        <v>0</v>
      </c>
      <c r="O27" s="29">
        <f>'C0717'!O34+'C0717'!O35+'C0717'!O36+'C0717'!O38+'C0717'!O40</f>
        <v>0</v>
      </c>
      <c r="P27" s="29">
        <f>'C0717'!P34+'C0717'!P35+'C0717'!P36+'C0717'!P38+'C0717'!P40</f>
        <v>0</v>
      </c>
      <c r="Q27" s="29">
        <f>'C0717'!Q34+'C0717'!Q35+'C0717'!Q36+'C0717'!Q38+'C0717'!Q40</f>
        <v>0</v>
      </c>
      <c r="R27" s="29">
        <f>'C0717'!R34+'C0717'!R35+'C0717'!R36+'C0717'!R38+'C0717'!R40</f>
        <v>27023</v>
      </c>
      <c r="S27" s="29">
        <f>'C0717'!S34+'C0717'!S35+'C0717'!S36+'C0717'!S38+'C0717'!S40</f>
        <v>32797</v>
      </c>
      <c r="T27" s="29">
        <f>'C0717'!T34+'C0717'!T35+'C0717'!T36+'C0717'!T38+'C0717'!T40</f>
        <v>0</v>
      </c>
      <c r="U27" s="29">
        <f>'C0717'!U34+'C0717'!U35+'C0717'!U36+'C0717'!U38+'C0717'!U40</f>
        <v>0</v>
      </c>
      <c r="V27" s="29">
        <f>'C0717'!V34+'C0717'!V35+'C0717'!V36+'C0717'!V38+'C0717'!V40</f>
        <v>0</v>
      </c>
      <c r="W27" s="29">
        <f>'C0717'!W34+'C0717'!W35+'C0717'!W36+'C0717'!W38+'C0717'!W40</f>
        <v>32797</v>
      </c>
      <c r="X27" s="29">
        <f>'C0717'!X35</f>
        <v>0</v>
      </c>
      <c r="Y27" s="29">
        <f>'C0717'!Y35</f>
        <v>0</v>
      </c>
      <c r="Z27" s="29">
        <f>'C0717'!Z35</f>
        <v>10</v>
      </c>
      <c r="AA27" s="29">
        <f>'C0717'!AA35</f>
        <v>1930</v>
      </c>
      <c r="AB27" s="17">
        <f>'C0717'!AB34+'C0717'!AB35+'C0717'!AB36+'C0717'!AB38+'C0717'!AB40</f>
        <v>32792</v>
      </c>
      <c r="AC27" s="29">
        <f>'C0717'!AC34+'C0717'!AC35+'C0717'!AC36+'C0717'!AC38+'C0717'!AC40</f>
        <v>0</v>
      </c>
      <c r="AD27" s="29">
        <f>'C0717'!AD34+'C0717'!AD35+'C0717'!AD36+'C0717'!AD38+'C0717'!AD40</f>
        <v>3429</v>
      </c>
      <c r="AE27" s="29">
        <f>'C0717'!AE34+'C0717'!AE35+'C0717'!AE36+'C0717'!AE38+'C0717'!AE40</f>
        <v>3429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1110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'C0717'!I28+'C0717'!K28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'C0717'!M28+'C0717'!N28+'C0717'!O28+'C0717'!P28</f>
        <v>0</v>
      </c>
      <c r="R28" s="16">
        <v>0</v>
      </c>
      <c r="S28" s="29">
        <f>'C0717'!L28+'C0717'!Q28+'C0717'!R28</f>
        <v>0</v>
      </c>
      <c r="T28" s="16">
        <v>0</v>
      </c>
      <c r="U28" s="16">
        <v>0</v>
      </c>
      <c r="V28" s="16">
        <v>0</v>
      </c>
      <c r="W28" s="29">
        <f>'C0717'!S28+'C0717'!T28+'C0717'!U28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'C0717'!W28-'C0717'!X28-(0.8*'C0717'!Y28)-(0.5*'C0717'!Z28)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1109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'C0717'!I29+'C0717'!K29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'C0717'!M29+'C0717'!N29+'C0717'!O29+'C0717'!P29</f>
        <v>0</v>
      </c>
      <c r="R29" s="16">
        <v>0</v>
      </c>
      <c r="S29" s="29">
        <f>'C0717'!L29+'C0717'!Q29+'C0717'!R29</f>
        <v>0</v>
      </c>
      <c r="T29" s="16">
        <v>0</v>
      </c>
      <c r="U29" s="16">
        <v>0</v>
      </c>
      <c r="V29" s="16">
        <v>0</v>
      </c>
      <c r="W29" s="29">
        <f>'C0717'!S29+'C0717'!T29+'C0717'!U29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'C0717'!W29-'C0717'!X29-(0.8*'C0717'!Y29)-(0.5*'C0717'!Z29)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1108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'C0717'!I30+'C0717'!K30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'C0717'!M30+'C0717'!N30+'C0717'!O30+'C0717'!P30</f>
        <v>0</v>
      </c>
      <c r="R30" s="16">
        <v>0</v>
      </c>
      <c r="S30" s="29">
        <f>'C0717'!L30+'C0717'!Q30+'C0717'!R30</f>
        <v>0</v>
      </c>
      <c r="T30" s="16">
        <v>0</v>
      </c>
      <c r="U30" s="16">
        <v>0</v>
      </c>
      <c r="V30" s="16">
        <v>0</v>
      </c>
      <c r="W30" s="29">
        <f>'C0717'!S30+'C0717'!T30+'C0717'!U30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'C0717'!W30-'C0717'!X30-(0.8*'C0717'!Y30)-(0.5*'C0717'!Z30)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1107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'C0717'!I31+'C0717'!K31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'C0717'!M31+'C0717'!N31+'C0717'!O31+'C0717'!P31</f>
        <v>0</v>
      </c>
      <c r="R31" s="16">
        <v>0</v>
      </c>
      <c r="S31" s="29">
        <f>'C0717'!L31+'C0717'!Q31+'C0717'!R31</f>
        <v>0</v>
      </c>
      <c r="T31" s="16">
        <v>0</v>
      </c>
      <c r="U31" s="16">
        <v>0</v>
      </c>
      <c r="V31" s="16">
        <v>0</v>
      </c>
      <c r="W31" s="29">
        <f>'C0717'!S31+'C0717'!T31+'C0717'!U31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'C0717'!W31-'C0717'!X31-(0.8*'C0717'!Y31)-(0.5*'C0717'!Z31)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1106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'C0717'!I32+'C0717'!K32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'C0717'!M32+'C0717'!N32+'C0717'!O32+'C0717'!P32</f>
        <v>0</v>
      </c>
      <c r="R32" s="16">
        <v>0</v>
      </c>
      <c r="S32" s="29">
        <f>'C0717'!L32+'C0717'!Q32+'C0717'!R32</f>
        <v>0</v>
      </c>
      <c r="T32" s="16">
        <v>0</v>
      </c>
      <c r="U32" s="16">
        <v>0</v>
      </c>
      <c r="V32" s="16">
        <v>0</v>
      </c>
      <c r="W32" s="29">
        <f>'C0717'!S32+'C0717'!T32+'C0717'!U32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'C0717'!W32-'C0717'!X32-(0.8*'C0717'!Y32)-(0.5*'C0717'!Z32)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1105</v>
      </c>
      <c r="F34" s="11">
        <v>70</v>
      </c>
      <c r="G34" s="10"/>
      <c r="H34" s="40" t="s">
        <v>42</v>
      </c>
      <c r="I34" s="34">
        <v>6140</v>
      </c>
      <c r="J34" s="16">
        <v>0</v>
      </c>
      <c r="K34" s="16">
        <v>-376</v>
      </c>
      <c r="L34" s="29">
        <f>'C0717'!I34+'C0717'!K34</f>
        <v>5764</v>
      </c>
      <c r="M34" s="16">
        <v>0</v>
      </c>
      <c r="N34" s="16">
        <v>0</v>
      </c>
      <c r="O34" s="16">
        <v>0</v>
      </c>
      <c r="P34" s="16">
        <v>0</v>
      </c>
      <c r="Q34" s="29">
        <f>'C0717'!M34+'C0717'!N34+'C0717'!O34+'C0717'!P34</f>
        <v>0</v>
      </c>
      <c r="R34" s="34">
        <v>27023</v>
      </c>
      <c r="S34" s="29">
        <f>'C0717'!L34+'C0717'!Q34+'C0717'!R34</f>
        <v>32787</v>
      </c>
      <c r="T34" s="16">
        <v>0</v>
      </c>
      <c r="U34" s="16">
        <v>0</v>
      </c>
      <c r="V34" s="16">
        <v>0</v>
      </c>
      <c r="W34" s="29">
        <f>'C0717'!S34+'C0717'!T34+'C0717'!U34</f>
        <v>32787</v>
      </c>
      <c r="X34" s="15"/>
      <c r="Y34" s="15"/>
      <c r="Z34" s="15"/>
      <c r="AA34" s="15"/>
      <c r="AB34" s="34">
        <v>32787</v>
      </c>
      <c r="AC34" s="16">
        <v>0</v>
      </c>
      <c r="AD34" s="34">
        <v>3424</v>
      </c>
      <c r="AE34" s="34">
        <v>3424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1104</v>
      </c>
      <c r="F35" s="11">
        <v>80</v>
      </c>
      <c r="G35" s="10"/>
      <c r="H35" s="40" t="s">
        <v>39</v>
      </c>
      <c r="I35" s="16">
        <v>10</v>
      </c>
      <c r="J35" s="16">
        <v>0</v>
      </c>
      <c r="K35" s="16">
        <v>0</v>
      </c>
      <c r="L35" s="29">
        <f>'C0717'!I35+'C0717'!K35</f>
        <v>10</v>
      </c>
      <c r="M35" s="16">
        <v>0</v>
      </c>
      <c r="N35" s="16">
        <v>0</v>
      </c>
      <c r="O35" s="16">
        <v>0</v>
      </c>
      <c r="P35" s="16">
        <v>0</v>
      </c>
      <c r="Q35" s="29">
        <f>'C0717'!M35+'C0717'!N35+'C0717'!O35+'C0717'!P35</f>
        <v>0</v>
      </c>
      <c r="R35" s="16">
        <v>0</v>
      </c>
      <c r="S35" s="29">
        <f>'C0717'!L35+'C0717'!Q35+'C0717'!R35</f>
        <v>10</v>
      </c>
      <c r="T35" s="16">
        <v>0</v>
      </c>
      <c r="U35" s="16">
        <v>0</v>
      </c>
      <c r="V35" s="16">
        <v>0</v>
      </c>
      <c r="W35" s="29">
        <f>'C0717'!S35+'C0717'!T35+'C0717'!U35</f>
        <v>10</v>
      </c>
      <c r="X35" s="16">
        <v>0</v>
      </c>
      <c r="Y35" s="16">
        <v>0</v>
      </c>
      <c r="Z35" s="16">
        <v>10</v>
      </c>
      <c r="AA35" s="34">
        <v>1930</v>
      </c>
      <c r="AB35" s="17">
        <f>'C0717'!W35-'C0717'!X35-(0.8*'C0717'!Y35)-(0.5*'C0717'!Z35)</f>
        <v>5</v>
      </c>
      <c r="AC35" s="16">
        <v>0</v>
      </c>
      <c r="AD35" s="16">
        <v>5</v>
      </c>
      <c r="AE35" s="16">
        <v>5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1103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'C0717'!I36+'C0717'!K36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'C0717'!M36+'C0717'!N36+'C0717'!O36+'C0717'!P36</f>
        <v>0</v>
      </c>
      <c r="R36" s="16">
        <v>0</v>
      </c>
      <c r="S36" s="29">
        <f>'C0717'!L36+'C0717'!Q36+'C0717'!R36</f>
        <v>0</v>
      </c>
      <c r="T36" s="16">
        <v>0</v>
      </c>
      <c r="U36" s="16">
        <v>0</v>
      </c>
      <c r="V36" s="16">
        <v>0</v>
      </c>
      <c r="W36" s="29">
        <f>'C0717'!S36+'C0717'!T36+'C0717'!U36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1102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1101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'C0717'!I38+'C0717'!K38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'C0717'!M38+'C0717'!N38+'C0717'!O38+'C0717'!P38</f>
        <v>0</v>
      </c>
      <c r="R38" s="16">
        <v>0</v>
      </c>
      <c r="S38" s="29">
        <f>'C0717'!L38+'C0717'!Q38+'C0717'!R38</f>
        <v>0</v>
      </c>
      <c r="T38" s="16">
        <v>0</v>
      </c>
      <c r="U38" s="16">
        <v>0</v>
      </c>
      <c r="V38" s="16">
        <v>0</v>
      </c>
      <c r="W38" s="29">
        <f>'C0717'!S38+'C0717'!T38+'C0717'!U38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1100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1099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'C0717'!I40+'C0717'!K40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'C0717'!M40+'C0717'!N40+'C0717'!O40+'C0717'!P40</f>
        <v>0</v>
      </c>
      <c r="R40" s="16">
        <v>0</v>
      </c>
      <c r="S40" s="29">
        <f>'C0717'!L40+'C0717'!Q40+'C0717'!R40</f>
        <v>0</v>
      </c>
      <c r="T40" s="16">
        <v>0</v>
      </c>
      <c r="U40" s="16">
        <v>0</v>
      </c>
      <c r="V40" s="16">
        <v>0</v>
      </c>
      <c r="W40" s="29">
        <f>'C0717'!S40+'C0717'!T40+'C0717'!U40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1098</v>
      </c>
      <c r="F42" s="11">
        <v>140</v>
      </c>
      <c r="G42" s="10"/>
      <c r="H42" s="32">
        <v>0</v>
      </c>
      <c r="I42" s="34">
        <v>2337</v>
      </c>
      <c r="J42" s="15"/>
      <c r="K42" s="16">
        <v>0</v>
      </c>
      <c r="L42" s="29">
        <f>'C0717'!I42+'C0717'!K42</f>
        <v>2337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34">
        <v>29363</v>
      </c>
      <c r="X42" s="16">
        <v>0</v>
      </c>
      <c r="Y42" s="16">
        <v>0</v>
      </c>
      <c r="Z42" s="16">
        <v>0</v>
      </c>
      <c r="AA42" s="16">
        <v>0</v>
      </c>
      <c r="AB42" s="17">
        <f>'C0717'!W42-'C0717'!X42-(0.8*'C0717'!Y42)-(0.5*'C0717'!Z42)</f>
        <v>29363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1097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'C0717'!I43+'C0717'!K43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'C0717'!W43-'C0717'!X43-(0.8*'C0717'!Y43)-(0.5*'C0717'!Z43)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1096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'C0717'!I44+'C0717'!K44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'C0717'!W44-'C0717'!X44-(0.8*'C0717'!Y44)-(0.5*'C0717'!Z44)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1095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'C0717'!I45+'C0717'!K45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'C0717'!W45-'C0717'!X45-(0.8*'C0717'!Y45)-(0.5*'C0717'!Z45)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1094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'C0717'!I46+'C0717'!K46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'C0717'!W46-'C0717'!X46-(0.8*'C0717'!Y46)-(0.5*'C0717'!Z46)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1093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'C0717'!I47+'C0717'!K47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'C0717'!W47-'C0717'!X47-(0.8*'C0717'!Y47)-(0.5*'C0717'!Z47)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1092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'C0717'!I48+'C0717'!K48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'C0717'!W48-'C0717'!X48-(0.8*'C0717'!Y48)-(0.5*'C0717'!Z48)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1091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'C0717'!W49-'C0717'!X49-(0.8*'C0717'!Y49)-(0.5*'C0717'!Z49)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1090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'C0717'!I50+'C0717'!K50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'C0717'!W50-'C0717'!X50-(0.8*'C0717'!Y50)-(0.5*'C0717'!Z50)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1089</v>
      </c>
      <c r="F51" s="11">
        <v>230</v>
      </c>
      <c r="G51" s="10"/>
      <c r="H51" s="32">
        <v>1</v>
      </c>
      <c r="I51" s="34">
        <v>4944</v>
      </c>
      <c r="J51" s="15"/>
      <c r="K51" s="16">
        <v>-376</v>
      </c>
      <c r="L51" s="29">
        <f>'C0717'!I51+'C0717'!K51</f>
        <v>4568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34">
        <v>3434</v>
      </c>
      <c r="X51" s="16">
        <v>0</v>
      </c>
      <c r="Y51" s="16">
        <v>0</v>
      </c>
      <c r="Z51" s="16">
        <v>10</v>
      </c>
      <c r="AA51" s="34">
        <v>1930</v>
      </c>
      <c r="AB51" s="17">
        <f>'C0717'!W51-'C0717'!X51-(0.8*'C0717'!Y51)-(0.5*'C0717'!Z51)</f>
        <v>3429</v>
      </c>
      <c r="AC51" s="16">
        <v>0</v>
      </c>
      <c r="AD51" s="34">
        <v>3429</v>
      </c>
      <c r="AE51" s="34">
        <v>3429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1088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'C0717'!I52+'C0717'!K52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'C0717'!W52-'C0717'!X52-(0.8*'C0717'!Y52)-(0.5*'C0717'!Z52)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1087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'C0717'!I53+'C0717'!K53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'C0717'!W53-'C0717'!X53-(0.8*'C0717'!Y53)-(0.5*'C0717'!Z53)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1086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'C0717'!I54+'C0717'!K54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'C0717'!W54-'C0717'!X54-(0.8*'C0717'!Y54)-(0.5*'C0717'!Z54)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1085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'C0717'!I55+'C0717'!K55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'C0717'!W55-'C0717'!X55-(0.8*'C0717'!Y55)-(0.5*'C0717'!Z55)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1084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'C0717'!I56+'C0717'!K56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'C0717'!W56-'C0717'!X56-(0.8*'C0717'!Y56)-(0.5*'C0717'!Z56)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1083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'C0717'!W58-'C0717'!X58-(0.8*'C0717'!Y58)-(0.5*'C0717'!Z58)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1082</v>
      </c>
      <c r="F59" s="11">
        <v>300</v>
      </c>
      <c r="G59" s="10"/>
      <c r="H59" s="18" t="s">
        <v>5</v>
      </c>
      <c r="I59" s="34">
        <v>1012</v>
      </c>
      <c r="J59" s="15"/>
      <c r="K59" s="16">
        <v>-456</v>
      </c>
      <c r="L59" s="16">
        <v>556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106</v>
      </c>
      <c r="X59" s="16">
        <v>0</v>
      </c>
      <c r="Y59" s="16">
        <v>0</v>
      </c>
      <c r="Z59" s="16">
        <v>0</v>
      </c>
      <c r="AA59" s="16">
        <v>0</v>
      </c>
      <c r="AB59" s="17">
        <f>'C0717'!W59-'C0717'!X59-(0.8*'C0717'!Y59)-(0.5*'C0717'!Z59)</f>
        <v>106</v>
      </c>
      <c r="AC59" s="16">
        <v>0</v>
      </c>
      <c r="AD59" s="16">
        <v>106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1081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'C0717'!W60-'C0717'!X60-(0.8*'C0717'!Y60)-(0.5*'C0717'!Z60)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1080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'C0717'!W61-'C0717'!X61-(0.8*'C0717'!Y61)-(0.5*'C0717'!Z61)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57:AG57"/>
    <mergeCell ref="M24:M25"/>
    <mergeCell ref="N24:N25"/>
    <mergeCell ref="O24:O25"/>
    <mergeCell ref="P24:P25"/>
    <mergeCell ref="Q24:Q25"/>
    <mergeCell ref="R24:R25"/>
    <mergeCell ref="Z23:Z25"/>
    <mergeCell ref="AA23:AA25"/>
    <mergeCell ref="AC23:AC25"/>
    <mergeCell ref="X22:AA22"/>
    <mergeCell ref="D9:H9"/>
    <mergeCell ref="D33:AG33"/>
    <mergeCell ref="D41:AG41"/>
    <mergeCell ref="AF23:AF25"/>
    <mergeCell ref="AG23:AG25"/>
    <mergeCell ref="AB22:AB25"/>
    <mergeCell ref="AD22:AD25"/>
    <mergeCell ref="AE22:AE25"/>
    <mergeCell ref="Y23:Y25"/>
    <mergeCell ref="X23:X25"/>
    <mergeCell ref="M23:N23"/>
    <mergeCell ref="O23:P23"/>
    <mergeCell ref="Q23:R23"/>
    <mergeCell ref="T23:T25"/>
    <mergeCell ref="U23:V23"/>
    <mergeCell ref="V24:V25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  <mergeCell ref="J23:J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239</v>
      </c>
    </row>
    <row r="6" spans="1:2" ht="11.25" hidden="1">
      <c r="A6" t="s">
        <v>169</v>
      </c>
      <c r="B6" t="s">
        <v>238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3" ht="12" thickBot="1">
      <c r="A11" t="s">
        <v>153</v>
      </c>
      <c r="D11" s="3" t="s">
        <v>162</v>
      </c>
      <c r="M11" s="88" t="s">
        <v>164</v>
      </c>
    </row>
    <row r="12" spans="1:13" ht="12" thickBot="1">
      <c r="A12" t="s">
        <v>153</v>
      </c>
      <c r="D12" s="87" t="s">
        <v>1142</v>
      </c>
      <c r="M12" s="86" t="s">
        <v>1141</v>
      </c>
    </row>
    <row r="13" ht="11.25">
      <c r="A13" t="s">
        <v>153</v>
      </c>
    </row>
    <row r="14" spans="1:33" ht="11.25" hidden="1">
      <c r="A14" t="s">
        <v>151</v>
      </c>
      <c r="D14" s="3" t="s">
        <v>150</v>
      </c>
      <c r="H14" t="s">
        <v>149</v>
      </c>
      <c r="I14" t="s">
        <v>104</v>
      </c>
      <c r="J14" t="s">
        <v>93</v>
      </c>
      <c r="K14" t="s">
        <v>103</v>
      </c>
      <c r="L14" t="s">
        <v>102</v>
      </c>
      <c r="M14" t="s">
        <v>148</v>
      </c>
      <c r="N14" t="s">
        <v>147</v>
      </c>
      <c r="O14" t="s">
        <v>146</v>
      </c>
      <c r="P14" t="s">
        <v>145</v>
      </c>
      <c r="Q14" t="s">
        <v>144</v>
      </c>
      <c r="R14" t="s">
        <v>143</v>
      </c>
      <c r="S14" t="s">
        <v>100</v>
      </c>
      <c r="T14" t="s">
        <v>89</v>
      </c>
      <c r="U14" t="s">
        <v>142</v>
      </c>
      <c r="V14" t="s">
        <v>79</v>
      </c>
      <c r="W14" t="s">
        <v>98</v>
      </c>
      <c r="X14" t="s">
        <v>141</v>
      </c>
      <c r="Y14" t="s">
        <v>140</v>
      </c>
      <c r="Z14" t="s">
        <v>139</v>
      </c>
      <c r="AA14" t="s">
        <v>138</v>
      </c>
      <c r="AB14" s="83" t="s">
        <v>96</v>
      </c>
      <c r="AC14" t="s">
        <v>78</v>
      </c>
      <c r="AD14" t="s">
        <v>95</v>
      </c>
      <c r="AE14" t="s">
        <v>94</v>
      </c>
      <c r="AF14" t="s">
        <v>87</v>
      </c>
      <c r="AG14" t="s">
        <v>86</v>
      </c>
    </row>
    <row r="15" spans="1:33" s="1" customFormat="1" ht="11.25">
      <c r="A15" s="1" t="s">
        <v>137</v>
      </c>
      <c r="D15" s="70" t="s">
        <v>136</v>
      </c>
      <c r="F15" s="1" t="s">
        <v>135</v>
      </c>
      <c r="H15" s="1" t="s">
        <v>134</v>
      </c>
      <c r="I15" s="1">
        <v>10</v>
      </c>
      <c r="J15" s="1">
        <v>20</v>
      </c>
      <c r="K15" s="1">
        <v>30</v>
      </c>
      <c r="L15" s="1">
        <v>40</v>
      </c>
      <c r="M15" s="1">
        <v>50</v>
      </c>
      <c r="N15" s="1">
        <v>60</v>
      </c>
      <c r="O15" s="1">
        <v>70</v>
      </c>
      <c r="P15" s="1">
        <v>80</v>
      </c>
      <c r="Q15" s="1">
        <v>90</v>
      </c>
      <c r="R15" s="1">
        <v>100</v>
      </c>
      <c r="S15" s="1">
        <v>110</v>
      </c>
      <c r="T15" s="1">
        <v>120</v>
      </c>
      <c r="U15" s="1">
        <v>130</v>
      </c>
      <c r="V15" s="1">
        <v>140</v>
      </c>
      <c r="W15" s="1">
        <v>150</v>
      </c>
      <c r="X15" s="1">
        <v>160</v>
      </c>
      <c r="Y15" s="1">
        <v>170</v>
      </c>
      <c r="Z15" s="1">
        <v>180</v>
      </c>
      <c r="AA15" s="1">
        <v>190</v>
      </c>
      <c r="AB15" s="85">
        <v>200</v>
      </c>
      <c r="AC15" s="1">
        <v>210</v>
      </c>
      <c r="AD15" s="1">
        <v>215</v>
      </c>
      <c r="AE15" s="1">
        <v>220</v>
      </c>
      <c r="AF15" s="1">
        <v>230</v>
      </c>
      <c r="AG15" s="1">
        <v>240</v>
      </c>
    </row>
    <row r="16" spans="1:33" ht="11.25" hidden="1">
      <c r="A16" t="s">
        <v>133</v>
      </c>
      <c r="I16" t="s">
        <v>237</v>
      </c>
      <c r="J16" t="s">
        <v>236</v>
      </c>
      <c r="K16" t="s">
        <v>235</v>
      </c>
      <c r="L16" t="s">
        <v>234</v>
      </c>
      <c r="M16" t="s">
        <v>233</v>
      </c>
      <c r="N16" t="s">
        <v>232</v>
      </c>
      <c r="O16" t="s">
        <v>231</v>
      </c>
      <c r="P16" t="s">
        <v>230</v>
      </c>
      <c r="Q16" t="s">
        <v>229</v>
      </c>
      <c r="R16" t="s">
        <v>228</v>
      </c>
      <c r="S16" t="s">
        <v>227</v>
      </c>
      <c r="T16" t="s">
        <v>226</v>
      </c>
      <c r="U16" t="s">
        <v>225</v>
      </c>
      <c r="V16" t="s">
        <v>224</v>
      </c>
      <c r="W16" t="s">
        <v>223</v>
      </c>
      <c r="X16" t="s">
        <v>222</v>
      </c>
      <c r="Y16" t="s">
        <v>221</v>
      </c>
      <c r="Z16" t="s">
        <v>220</v>
      </c>
      <c r="AA16" t="s">
        <v>219</v>
      </c>
      <c r="AB16" s="83" t="s">
        <v>218</v>
      </c>
      <c r="AC16" t="s">
        <v>217</v>
      </c>
      <c r="AD16" t="s">
        <v>216</v>
      </c>
      <c r="AE16" t="s">
        <v>215</v>
      </c>
      <c r="AF16" t="s">
        <v>214</v>
      </c>
      <c r="AG16" t="s">
        <v>213</v>
      </c>
    </row>
    <row r="17" spans="1:33" ht="27" customHeight="1">
      <c r="A17" t="s">
        <v>10</v>
      </c>
      <c r="D17" s="124" t="s">
        <v>212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6"/>
    </row>
    <row r="18" ht="18" customHeight="1">
      <c r="A18" t="s">
        <v>10</v>
      </c>
    </row>
    <row r="19" spans="1:15" ht="18" customHeight="1">
      <c r="A19" t="s">
        <v>10</v>
      </c>
      <c r="H19" s="66" t="s">
        <v>106</v>
      </c>
      <c r="I19" s="4"/>
      <c r="J19" s="102" t="s">
        <v>211</v>
      </c>
      <c r="K19" s="133"/>
      <c r="L19" s="133"/>
      <c r="M19" s="133"/>
      <c r="N19" s="133"/>
      <c r="O19" s="134"/>
    </row>
    <row r="20" ht="12" thickBot="1">
      <c r="A20" t="s">
        <v>10</v>
      </c>
    </row>
    <row r="21" spans="1:33" s="4" customFormat="1" ht="84.75" customHeight="1">
      <c r="A21" t="s">
        <v>10</v>
      </c>
      <c r="D21" s="65"/>
      <c r="F21" s="25"/>
      <c r="G21" s="24"/>
      <c r="H21" s="64"/>
      <c r="I21" s="105" t="s">
        <v>104</v>
      </c>
      <c r="J21" s="106"/>
      <c r="K21" s="99" t="s">
        <v>103</v>
      </c>
      <c r="L21" s="99" t="s">
        <v>102</v>
      </c>
      <c r="M21" s="107" t="s">
        <v>101</v>
      </c>
      <c r="N21" s="108"/>
      <c r="O21" s="108"/>
      <c r="P21" s="108"/>
      <c r="Q21" s="108"/>
      <c r="R21" s="109"/>
      <c r="S21" s="99" t="s">
        <v>100</v>
      </c>
      <c r="T21" s="107" t="s">
        <v>99</v>
      </c>
      <c r="U21" s="92"/>
      <c r="V21" s="93"/>
      <c r="W21" s="107" t="s">
        <v>98</v>
      </c>
      <c r="X21" s="107" t="s">
        <v>97</v>
      </c>
      <c r="Y21" s="108"/>
      <c r="Z21" s="108"/>
      <c r="AA21" s="109"/>
      <c r="AB21" s="127" t="s">
        <v>96</v>
      </c>
      <c r="AC21" s="63"/>
      <c r="AD21" s="105" t="s">
        <v>95</v>
      </c>
      <c r="AE21" s="105" t="s">
        <v>94</v>
      </c>
      <c r="AF21" s="62"/>
      <c r="AG21" s="61"/>
    </row>
    <row r="22" spans="1:33" s="4" customFormat="1" ht="61.5" customHeight="1">
      <c r="A22" t="s">
        <v>10</v>
      </c>
      <c r="D22" s="59"/>
      <c r="F22" s="25"/>
      <c r="G22" s="24"/>
      <c r="H22" s="58"/>
      <c r="I22" s="57"/>
      <c r="J22" s="96" t="s">
        <v>93</v>
      </c>
      <c r="K22" s="97"/>
      <c r="L22" s="100"/>
      <c r="M22" s="110" t="s">
        <v>92</v>
      </c>
      <c r="N22" s="111"/>
      <c r="O22" s="110" t="s">
        <v>91</v>
      </c>
      <c r="P22" s="112"/>
      <c r="Q22" s="110" t="s">
        <v>90</v>
      </c>
      <c r="R22" s="112"/>
      <c r="S22" s="97"/>
      <c r="T22" s="96" t="s">
        <v>89</v>
      </c>
      <c r="U22" s="113" t="s">
        <v>88</v>
      </c>
      <c r="V22" s="116"/>
      <c r="W22" s="111"/>
      <c r="X22" s="117">
        <v>0</v>
      </c>
      <c r="Y22" s="117">
        <v>0.2</v>
      </c>
      <c r="Z22" s="117">
        <v>0.5</v>
      </c>
      <c r="AA22" s="117">
        <v>1</v>
      </c>
      <c r="AB22" s="128"/>
      <c r="AC22" s="96" t="s">
        <v>78</v>
      </c>
      <c r="AD22" s="97"/>
      <c r="AE22" s="97"/>
      <c r="AF22" s="96" t="s">
        <v>87</v>
      </c>
      <c r="AG22" s="118" t="s">
        <v>86</v>
      </c>
    </row>
    <row r="23" spans="1:33" s="4" customFormat="1" ht="101.25" customHeight="1">
      <c r="A23" t="s">
        <v>10</v>
      </c>
      <c r="D23" s="59"/>
      <c r="F23" s="25"/>
      <c r="G23" s="24"/>
      <c r="H23" s="58"/>
      <c r="I23" s="57"/>
      <c r="J23" s="97"/>
      <c r="K23" s="97"/>
      <c r="L23" s="100"/>
      <c r="M23" s="113" t="s">
        <v>85</v>
      </c>
      <c r="N23" s="113" t="s">
        <v>84</v>
      </c>
      <c r="O23" s="96" t="s">
        <v>83</v>
      </c>
      <c r="P23" s="96" t="s">
        <v>82</v>
      </c>
      <c r="Q23" s="96" t="s">
        <v>81</v>
      </c>
      <c r="R23" s="96" t="s">
        <v>80</v>
      </c>
      <c r="S23" s="97"/>
      <c r="T23" s="97"/>
      <c r="U23" s="60"/>
      <c r="V23" s="96" t="s">
        <v>79</v>
      </c>
      <c r="W23" s="110"/>
      <c r="X23" s="90"/>
      <c r="Y23" s="90"/>
      <c r="Z23" s="90"/>
      <c r="AA23" s="90"/>
      <c r="AB23" s="128"/>
      <c r="AC23" s="97"/>
      <c r="AD23" s="97"/>
      <c r="AE23" s="97"/>
      <c r="AF23" s="97"/>
      <c r="AG23" s="119"/>
    </row>
    <row r="24" spans="1:33" s="4" customFormat="1" ht="14.25">
      <c r="A24" t="s">
        <v>10</v>
      </c>
      <c r="D24" s="59"/>
      <c r="F24" s="25"/>
      <c r="G24" s="24"/>
      <c r="H24" s="58"/>
      <c r="I24" s="55"/>
      <c r="J24" s="98"/>
      <c r="K24" s="98"/>
      <c r="L24" s="101"/>
      <c r="M24" s="114"/>
      <c r="N24" s="114"/>
      <c r="O24" s="97"/>
      <c r="P24" s="97"/>
      <c r="Q24" s="98"/>
      <c r="R24" s="98"/>
      <c r="S24" s="97"/>
      <c r="T24" s="98"/>
      <c r="U24" s="56"/>
      <c r="V24" s="115"/>
      <c r="W24" s="96"/>
      <c r="X24" s="91"/>
      <c r="Y24" s="90"/>
      <c r="Z24" s="90"/>
      <c r="AA24" s="90"/>
      <c r="AB24" s="128"/>
      <c r="AC24" s="98" t="s">
        <v>78</v>
      </c>
      <c r="AD24" s="98"/>
      <c r="AE24" s="98"/>
      <c r="AF24" s="98"/>
      <c r="AG24" s="120"/>
    </row>
    <row r="25" spans="1:33" s="4" customFormat="1" ht="14.25">
      <c r="A25" t="s">
        <v>10</v>
      </c>
      <c r="D25" s="54"/>
      <c r="F25" s="25"/>
      <c r="G25" s="24"/>
      <c r="H25" s="53"/>
      <c r="I25" s="52" t="s">
        <v>63</v>
      </c>
      <c r="J25" s="51" t="s">
        <v>60</v>
      </c>
      <c r="K25" s="51" t="s">
        <v>57</v>
      </c>
      <c r="L25" s="51" t="s">
        <v>54</v>
      </c>
      <c r="M25" s="51" t="s">
        <v>51</v>
      </c>
      <c r="N25" s="51" t="s">
        <v>48</v>
      </c>
      <c r="O25" s="51" t="s">
        <v>44</v>
      </c>
      <c r="P25" s="51" t="s">
        <v>41</v>
      </c>
      <c r="Q25" s="51" t="s">
        <v>38</v>
      </c>
      <c r="R25" s="51" t="s">
        <v>77</v>
      </c>
      <c r="S25" s="51" t="s">
        <v>76</v>
      </c>
      <c r="T25" s="50" t="s">
        <v>75</v>
      </c>
      <c r="U25" s="50" t="s">
        <v>74</v>
      </c>
      <c r="V25" s="50" t="s">
        <v>73</v>
      </c>
      <c r="W25" s="50" t="s">
        <v>72</v>
      </c>
      <c r="X25" s="50" t="s">
        <v>71</v>
      </c>
      <c r="Y25" s="50" t="s">
        <v>70</v>
      </c>
      <c r="Z25" s="50" t="s">
        <v>69</v>
      </c>
      <c r="AA25" s="50" t="s">
        <v>68</v>
      </c>
      <c r="AB25" s="84" t="s">
        <v>67</v>
      </c>
      <c r="AC25" s="49" t="s">
        <v>66</v>
      </c>
      <c r="AD25" s="49">
        <v>215</v>
      </c>
      <c r="AE25" s="48">
        <v>220</v>
      </c>
      <c r="AF25" s="47" t="s">
        <v>65</v>
      </c>
      <c r="AG25" s="46" t="s">
        <v>64</v>
      </c>
    </row>
    <row r="26" spans="1:33" s="4" customFormat="1" ht="14.25">
      <c r="A26" s="4" t="s">
        <v>2</v>
      </c>
      <c r="C26" s="45" t="s">
        <v>61</v>
      </c>
      <c r="D26" s="39" t="s">
        <v>63</v>
      </c>
      <c r="E26" s="4" t="s">
        <v>210</v>
      </c>
      <c r="F26" s="25">
        <v>10</v>
      </c>
      <c r="G26" s="24"/>
      <c r="H26" s="44" t="s">
        <v>61</v>
      </c>
      <c r="I26" s="29">
        <f>'C0702'!I33+'C0702'!I34+'C0702'!I35+'C0702'!I37+'C0702'!I39</f>
        <v>214872</v>
      </c>
      <c r="J26" s="15"/>
      <c r="K26" s="29">
        <f>'C0702'!K33+'C0702'!K34+'C0702'!K35+'C0702'!K37+'C0702'!K39</f>
        <v>0</v>
      </c>
      <c r="L26" s="29">
        <f>'C0702'!L33+'C0702'!L34+'C0702'!L35+'C0702'!L37+'C0702'!L39</f>
        <v>214872</v>
      </c>
      <c r="M26" s="29">
        <f>'C0702'!M33+'C0702'!M34+'C0702'!M35+'C0702'!M37+'C0702'!M39</f>
        <v>0</v>
      </c>
      <c r="N26" s="29">
        <f>'C0702'!N33+'C0702'!N34+'C0702'!N35+'C0702'!N37+'C0702'!N39</f>
        <v>0</v>
      </c>
      <c r="O26" s="29">
        <f>'C0702'!O33+'C0702'!O34+'C0702'!O35+'C0702'!O37+'C0702'!O39</f>
        <v>0</v>
      </c>
      <c r="P26" s="29">
        <f>'C0702'!P33+'C0702'!P34+'C0702'!P35+'C0702'!P37+'C0702'!P39</f>
        <v>0</v>
      </c>
      <c r="Q26" s="29">
        <f>'C0702'!Q33+'C0702'!Q34+'C0702'!Q35+'C0702'!Q37+'C0702'!Q39</f>
        <v>0</v>
      </c>
      <c r="R26" s="29">
        <f>'C0702'!R33+'C0702'!R34+'C0702'!R35+'C0702'!R37+'C0702'!R39</f>
        <v>0</v>
      </c>
      <c r="S26" s="29">
        <f>'C0702'!S33+'C0702'!S34+'C0702'!S35+'C0702'!S37+'C0702'!S39</f>
        <v>214872</v>
      </c>
      <c r="T26" s="29">
        <f>'C0702'!T33+'C0702'!T34+'C0702'!T35+'C0702'!T37+'C0702'!T39</f>
        <v>0</v>
      </c>
      <c r="U26" s="29">
        <f>'C0702'!U33+'C0702'!U34+'C0702'!U35+'C0702'!U37+'C0702'!U39</f>
        <v>0</v>
      </c>
      <c r="V26" s="29">
        <f>'C0702'!V33+'C0702'!V34+'C0702'!V35+'C0702'!V37+'C0702'!V39</f>
        <v>0</v>
      </c>
      <c r="W26" s="29">
        <f>'C0702'!W33+'C0702'!W34+'C0702'!W35+'C0702'!W37+'C0702'!W39</f>
        <v>214872</v>
      </c>
      <c r="X26" s="29">
        <f>'C0702'!X34</f>
        <v>0</v>
      </c>
      <c r="Y26" s="29">
        <f>'C0702'!Y34</f>
        <v>0</v>
      </c>
      <c r="Z26" s="29">
        <f>'C0702'!Z34</f>
        <v>0</v>
      </c>
      <c r="AA26" s="29">
        <f>'C0702'!AA34</f>
        <v>0</v>
      </c>
      <c r="AB26" s="17">
        <f>'C0702'!AB33+'C0702'!AB34+'C0702'!AB35+'C0702'!AB37+'C0702'!AB39</f>
        <v>214872</v>
      </c>
      <c r="AC26" s="29">
        <f>'C0702'!AC33+'C0702'!AC34+'C0702'!AC35+'C0702'!AC37+'C0702'!AC39</f>
        <v>0</v>
      </c>
      <c r="AD26" s="29">
        <f>'C0702'!AD33+'C0702'!AD34+'C0702'!AD35+'C0702'!AD37+'C0702'!AD39</f>
        <v>0</v>
      </c>
      <c r="AE26" s="29">
        <f>'C0702'!AE33+'C0702'!AE34+'C0702'!AE35+'C0702'!AE37+'C0702'!AE39</f>
        <v>0</v>
      </c>
      <c r="AF26" s="16">
        <v>0</v>
      </c>
      <c r="AG26" s="28">
        <v>0</v>
      </c>
    </row>
    <row r="27" spans="1:33" s="4" customFormat="1" ht="14.25">
      <c r="A27" s="4" t="s">
        <v>2</v>
      </c>
      <c r="C27" s="43" t="s">
        <v>58</v>
      </c>
      <c r="D27" s="39" t="s">
        <v>60</v>
      </c>
      <c r="E27" s="4" t="s">
        <v>209</v>
      </c>
      <c r="F27" s="25">
        <v>20</v>
      </c>
      <c r="G27" s="24"/>
      <c r="H27" s="42" t="s">
        <v>58</v>
      </c>
      <c r="I27" s="16">
        <v>0</v>
      </c>
      <c r="J27" s="15"/>
      <c r="K27" s="16">
        <v>0</v>
      </c>
      <c r="L27" s="29">
        <f>'C0702'!I27+'C0702'!K27</f>
        <v>0</v>
      </c>
      <c r="M27" s="16">
        <v>0</v>
      </c>
      <c r="N27" s="16">
        <v>0</v>
      </c>
      <c r="O27" s="16">
        <v>0</v>
      </c>
      <c r="P27" s="16">
        <v>0</v>
      </c>
      <c r="Q27" s="29">
        <f>'C0702'!M27+'C0702'!N27+'C0702'!O27+'C0702'!P27</f>
        <v>0</v>
      </c>
      <c r="R27" s="16">
        <v>0</v>
      </c>
      <c r="S27" s="29">
        <f>'C0702'!L27+'C0702'!Q27+'C0702'!R27</f>
        <v>0</v>
      </c>
      <c r="T27" s="16">
        <v>0</v>
      </c>
      <c r="U27" s="16">
        <v>0</v>
      </c>
      <c r="V27" s="16">
        <v>0</v>
      </c>
      <c r="W27" s="29">
        <f>'C0702'!S27+'C0702'!T27+'C0702'!U27</f>
        <v>0</v>
      </c>
      <c r="X27" s="16">
        <v>0</v>
      </c>
      <c r="Y27" s="16">
        <v>0</v>
      </c>
      <c r="Z27" s="16">
        <v>0</v>
      </c>
      <c r="AA27" s="16">
        <v>0</v>
      </c>
      <c r="AB27" s="17">
        <f>'C0702'!W27-'C0702'!X27-(0.8*'C0702'!Y27)-(0.5*'C0702'!Z27)</f>
        <v>0</v>
      </c>
      <c r="AC27" s="16">
        <v>0</v>
      </c>
      <c r="AD27" s="16">
        <v>0</v>
      </c>
      <c r="AE27" s="16">
        <v>0</v>
      </c>
      <c r="AF27" s="15"/>
      <c r="AG27" s="14"/>
    </row>
    <row r="28" spans="1:33" s="4" customFormat="1" ht="28.5">
      <c r="A28" s="4" t="s">
        <v>2</v>
      </c>
      <c r="C28" s="20" t="s">
        <v>55</v>
      </c>
      <c r="D28" s="39" t="s">
        <v>57</v>
      </c>
      <c r="E28" s="4" t="s">
        <v>208</v>
      </c>
      <c r="F28" s="25">
        <v>30</v>
      </c>
      <c r="G28" s="24"/>
      <c r="H28" s="18" t="s">
        <v>55</v>
      </c>
      <c r="I28" s="16">
        <v>0</v>
      </c>
      <c r="J28" s="15"/>
      <c r="K28" s="16">
        <v>0</v>
      </c>
      <c r="L28" s="29">
        <f>'C0702'!I28+'C0702'!K28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'C0702'!M28+'C0702'!N28+'C0702'!O28+'C0702'!P28</f>
        <v>0</v>
      </c>
      <c r="R28" s="16">
        <v>0</v>
      </c>
      <c r="S28" s="29">
        <f>'C0702'!L28+'C0702'!Q28+'C0702'!R28</f>
        <v>0</v>
      </c>
      <c r="T28" s="16">
        <v>0</v>
      </c>
      <c r="U28" s="16">
        <v>0</v>
      </c>
      <c r="V28" s="16">
        <v>0</v>
      </c>
      <c r="W28" s="29">
        <f>'C0702'!S28+'C0702'!T28+'C0702'!U28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'C0702'!W28-'C0702'!X28-(0.8*'C0702'!Y28)-(0.5*'C0702'!Z28)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43" t="s">
        <v>52</v>
      </c>
      <c r="D29" s="19" t="s">
        <v>54</v>
      </c>
      <c r="E29" s="4" t="s">
        <v>207</v>
      </c>
      <c r="F29" s="11">
        <v>40</v>
      </c>
      <c r="G29" s="10"/>
      <c r="H29" s="42" t="s">
        <v>52</v>
      </c>
      <c r="I29" s="16">
        <v>0</v>
      </c>
      <c r="J29" s="15"/>
      <c r="K29" s="16">
        <v>0</v>
      </c>
      <c r="L29" s="29">
        <f>'C0702'!I29+'C0702'!K29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'C0702'!M29+'C0702'!N29+'C0702'!O29+'C0702'!P29</f>
        <v>0</v>
      </c>
      <c r="R29" s="16">
        <v>0</v>
      </c>
      <c r="S29" s="29">
        <f>'C0702'!L29+'C0702'!Q29+'C0702'!R29</f>
        <v>0</v>
      </c>
      <c r="T29" s="16">
        <v>0</v>
      </c>
      <c r="U29" s="16">
        <v>0</v>
      </c>
      <c r="V29" s="16">
        <v>0</v>
      </c>
      <c r="W29" s="29">
        <f>'C0702'!S29+'C0702'!T29+'C0702'!U29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'C0702'!W29-'C0702'!X29-(0.8*'C0702'!Y29)-(0.5*'C0702'!Z29)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49</v>
      </c>
      <c r="D30" s="19" t="s">
        <v>51</v>
      </c>
      <c r="E30" s="4" t="s">
        <v>206</v>
      </c>
      <c r="F30" s="11">
        <v>50</v>
      </c>
      <c r="G30" s="10"/>
      <c r="H30" s="42" t="s">
        <v>49</v>
      </c>
      <c r="I30" s="16">
        <v>0</v>
      </c>
      <c r="J30" s="15"/>
      <c r="K30" s="16">
        <v>0</v>
      </c>
      <c r="L30" s="29">
        <f>'C0702'!I30+'C0702'!K30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'C0702'!M30+'C0702'!N30+'C0702'!O30+'C0702'!P30</f>
        <v>0</v>
      </c>
      <c r="R30" s="16">
        <v>0</v>
      </c>
      <c r="S30" s="29">
        <f>'C0702'!L30+'C0702'!Q30+'C0702'!R30</f>
        <v>0</v>
      </c>
      <c r="T30" s="16">
        <v>0</v>
      </c>
      <c r="U30" s="16">
        <v>0</v>
      </c>
      <c r="V30" s="16">
        <v>0</v>
      </c>
      <c r="W30" s="29">
        <f>'C0702'!S30+'C0702'!T30+'C0702'!U30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'C0702'!W30-'C0702'!X30-(0.8*'C0702'!Y30)-(0.5*'C0702'!Z30)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46</v>
      </c>
      <c r="D31" s="19" t="s">
        <v>48</v>
      </c>
      <c r="E31" s="4" t="s">
        <v>205</v>
      </c>
      <c r="F31" s="11">
        <v>60</v>
      </c>
      <c r="G31" s="10"/>
      <c r="H31" s="42" t="s">
        <v>46</v>
      </c>
      <c r="I31" s="16">
        <v>0</v>
      </c>
      <c r="J31" s="15"/>
      <c r="K31" s="16">
        <v>0</v>
      </c>
      <c r="L31" s="29">
        <f>'C0702'!I31+'C0702'!K31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'C0702'!M31+'C0702'!N31+'C0702'!O31+'C0702'!P31</f>
        <v>0</v>
      </c>
      <c r="R31" s="16">
        <v>0</v>
      </c>
      <c r="S31" s="29">
        <f>'C0702'!L31+'C0702'!Q31+'C0702'!R31</f>
        <v>0</v>
      </c>
      <c r="T31" s="16">
        <v>0</v>
      </c>
      <c r="U31" s="16">
        <v>0</v>
      </c>
      <c r="V31" s="16">
        <v>0</v>
      </c>
      <c r="W31" s="29">
        <f>'C0702'!S31+'C0702'!T31+'C0702'!U31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'C0702'!W31-'C0702'!X31-(0.8*'C0702'!Y31)-(0.5*'C0702'!Z31)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14.25">
      <c r="A32" s="4" t="s">
        <v>10</v>
      </c>
      <c r="C32" s="27"/>
      <c r="D32" s="129" t="s">
        <v>45</v>
      </c>
      <c r="E32" s="130"/>
      <c r="F32" s="130"/>
      <c r="G32" s="13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2"/>
    </row>
    <row r="33" spans="1:33" s="4" customFormat="1" ht="14.25">
      <c r="A33" s="4" t="s">
        <v>2</v>
      </c>
      <c r="C33" s="41" t="s">
        <v>42</v>
      </c>
      <c r="D33" s="19" t="s">
        <v>44</v>
      </c>
      <c r="E33" s="4" t="s">
        <v>204</v>
      </c>
      <c r="F33" s="11">
        <v>70</v>
      </c>
      <c r="G33" s="10"/>
      <c r="H33" s="40" t="s">
        <v>42</v>
      </c>
      <c r="I33" s="34">
        <v>214872</v>
      </c>
      <c r="J33" s="16">
        <v>0</v>
      </c>
      <c r="K33" s="16">
        <v>0</v>
      </c>
      <c r="L33" s="29">
        <f>'C0702'!I33+'C0702'!K33</f>
        <v>214872</v>
      </c>
      <c r="M33" s="16">
        <v>0</v>
      </c>
      <c r="N33" s="16">
        <v>0</v>
      </c>
      <c r="O33" s="16">
        <v>0</v>
      </c>
      <c r="P33" s="16">
        <v>0</v>
      </c>
      <c r="Q33" s="29">
        <f>'C0702'!M33+'C0702'!N33+'C0702'!O33+'C0702'!P33</f>
        <v>0</v>
      </c>
      <c r="R33" s="16">
        <v>0</v>
      </c>
      <c r="S33" s="29">
        <f>'C0702'!L33+'C0702'!Q33+'C0702'!R33</f>
        <v>214872</v>
      </c>
      <c r="T33" s="16">
        <v>0</v>
      </c>
      <c r="U33" s="16">
        <v>0</v>
      </c>
      <c r="V33" s="16">
        <v>0</v>
      </c>
      <c r="W33" s="29">
        <f>'C0702'!S33+'C0702'!T33+'C0702'!U33</f>
        <v>214872</v>
      </c>
      <c r="X33" s="15"/>
      <c r="Y33" s="15"/>
      <c r="Z33" s="15"/>
      <c r="AA33" s="15"/>
      <c r="AB33" s="34">
        <v>214872</v>
      </c>
      <c r="AC33" s="16">
        <v>0</v>
      </c>
      <c r="AD33" s="16">
        <v>0</v>
      </c>
      <c r="AE33" s="16">
        <v>0</v>
      </c>
      <c r="AF33" s="15"/>
      <c r="AG33" s="14"/>
    </row>
    <row r="34" spans="1:33" s="4" customFormat="1" ht="14.25">
      <c r="A34" s="4" t="s">
        <v>2</v>
      </c>
      <c r="C34" s="41" t="s">
        <v>39</v>
      </c>
      <c r="D34" s="19" t="s">
        <v>41</v>
      </c>
      <c r="E34" s="4" t="s">
        <v>203</v>
      </c>
      <c r="F34" s="11">
        <v>80</v>
      </c>
      <c r="G34" s="10"/>
      <c r="H34" s="40" t="s">
        <v>39</v>
      </c>
      <c r="I34" s="16">
        <v>0</v>
      </c>
      <c r="J34" s="16">
        <v>0</v>
      </c>
      <c r="K34" s="16">
        <v>0</v>
      </c>
      <c r="L34" s="29">
        <f>'C0702'!I34+'C0702'!K34</f>
        <v>0</v>
      </c>
      <c r="M34" s="16">
        <v>0</v>
      </c>
      <c r="N34" s="16">
        <v>0</v>
      </c>
      <c r="O34" s="16">
        <v>0</v>
      </c>
      <c r="P34" s="16">
        <v>0</v>
      </c>
      <c r="Q34" s="29">
        <f>'C0702'!M34+'C0702'!N34+'C0702'!O34+'C0702'!P34</f>
        <v>0</v>
      </c>
      <c r="R34" s="16">
        <v>0</v>
      </c>
      <c r="S34" s="29">
        <f>'C0702'!L34+'C0702'!Q34+'C0702'!R34</f>
        <v>0</v>
      </c>
      <c r="T34" s="16">
        <v>0</v>
      </c>
      <c r="U34" s="16">
        <v>0</v>
      </c>
      <c r="V34" s="16">
        <v>0</v>
      </c>
      <c r="W34" s="29">
        <f>'C0702'!S34+'C0702'!T34+'C0702'!U34</f>
        <v>0</v>
      </c>
      <c r="X34" s="16">
        <v>0</v>
      </c>
      <c r="Y34" s="16">
        <v>0</v>
      </c>
      <c r="Z34" s="16">
        <v>0</v>
      </c>
      <c r="AA34" s="16">
        <v>0</v>
      </c>
      <c r="AB34" s="17">
        <f>'C0702'!W34-'C0702'!X34-(0.8*'C0702'!Y34)-(0.5*'C0702'!Z34)</f>
        <v>0</v>
      </c>
      <c r="AC34" s="16">
        <v>0</v>
      </c>
      <c r="AD34" s="16">
        <v>0</v>
      </c>
      <c r="AE34" s="16">
        <v>0</v>
      </c>
      <c r="AF34" s="15"/>
      <c r="AG34" s="14"/>
    </row>
    <row r="35" spans="1:33" s="4" customFormat="1" ht="14.25">
      <c r="A35" s="4" t="s">
        <v>2</v>
      </c>
      <c r="C35" s="36" t="s">
        <v>36</v>
      </c>
      <c r="D35" s="39" t="s">
        <v>38</v>
      </c>
      <c r="E35" s="4" t="s">
        <v>202</v>
      </c>
      <c r="F35" s="25">
        <v>90</v>
      </c>
      <c r="G35" s="24"/>
      <c r="H35" s="35" t="s">
        <v>36</v>
      </c>
      <c r="I35" s="16">
        <v>0</v>
      </c>
      <c r="J35" s="15"/>
      <c r="K35" s="16">
        <v>0</v>
      </c>
      <c r="L35" s="29">
        <f>'C0702'!I35+'C0702'!K35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'C0702'!M35+'C0702'!N35+'C0702'!O35+'C0702'!P35</f>
        <v>0</v>
      </c>
      <c r="R35" s="16">
        <v>0</v>
      </c>
      <c r="S35" s="29">
        <f>'C0702'!L35+'C0702'!Q35+'C0702'!R35</f>
        <v>0</v>
      </c>
      <c r="T35" s="16">
        <v>0</v>
      </c>
      <c r="U35" s="16">
        <v>0</v>
      </c>
      <c r="V35" s="16">
        <v>0</v>
      </c>
      <c r="W35" s="29">
        <f>'C0702'!S35+'C0702'!T35+'C0702'!U35</f>
        <v>0</v>
      </c>
      <c r="X35" s="15"/>
      <c r="Y35" s="15"/>
      <c r="Z35" s="15"/>
      <c r="AA35" s="15"/>
      <c r="AB35" s="34"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28.5">
      <c r="A36" s="4" t="s">
        <v>2</v>
      </c>
      <c r="C36" s="38" t="s">
        <v>31</v>
      </c>
      <c r="D36" s="19">
        <v>100</v>
      </c>
      <c r="E36" s="4" t="s">
        <v>201</v>
      </c>
      <c r="F36" s="11">
        <v>100</v>
      </c>
      <c r="G36" s="10"/>
      <c r="H36" s="37" t="s">
        <v>31</v>
      </c>
      <c r="I36" s="16">
        <v>0</v>
      </c>
      <c r="J36" s="15"/>
      <c r="K36" s="16"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34">
        <v>0</v>
      </c>
      <c r="AC36" s="15"/>
      <c r="AD36" s="15"/>
      <c r="AE36" s="15"/>
      <c r="AF36" s="15"/>
      <c r="AG36" s="14"/>
    </row>
    <row r="37" spans="1:33" s="4" customFormat="1" ht="14.25">
      <c r="A37" s="4" t="s">
        <v>2</v>
      </c>
      <c r="C37" s="36" t="s">
        <v>33</v>
      </c>
      <c r="D37" s="19">
        <v>110</v>
      </c>
      <c r="E37" s="4" t="s">
        <v>200</v>
      </c>
      <c r="F37" s="11">
        <v>110</v>
      </c>
      <c r="G37" s="10"/>
      <c r="H37" s="35" t="s">
        <v>33</v>
      </c>
      <c r="I37" s="16">
        <v>0</v>
      </c>
      <c r="J37" s="15"/>
      <c r="K37" s="16">
        <v>0</v>
      </c>
      <c r="L37" s="29">
        <f>'C0702'!I37+'C0702'!K37</f>
        <v>0</v>
      </c>
      <c r="M37" s="16">
        <v>0</v>
      </c>
      <c r="N37" s="16">
        <v>0</v>
      </c>
      <c r="O37" s="16">
        <v>0</v>
      </c>
      <c r="P37" s="16">
        <v>0</v>
      </c>
      <c r="Q37" s="29">
        <f>'C0702'!M37+'C0702'!N37+'C0702'!O37+'C0702'!P37</f>
        <v>0</v>
      </c>
      <c r="R37" s="16">
        <v>0</v>
      </c>
      <c r="S37" s="29">
        <f>'C0702'!L37+'C0702'!Q37+'C0702'!R37</f>
        <v>0</v>
      </c>
      <c r="T37" s="16">
        <v>0</v>
      </c>
      <c r="U37" s="16">
        <v>0</v>
      </c>
      <c r="V37" s="16">
        <v>0</v>
      </c>
      <c r="W37" s="29">
        <f>'C0702'!S37+'C0702'!T37+'C0702'!U37</f>
        <v>0</v>
      </c>
      <c r="X37" s="15"/>
      <c r="Y37" s="15"/>
      <c r="Z37" s="15"/>
      <c r="AA37" s="15"/>
      <c r="AB37" s="34">
        <v>0</v>
      </c>
      <c r="AC37" s="16">
        <v>0</v>
      </c>
      <c r="AD37" s="16">
        <v>0</v>
      </c>
      <c r="AE37" s="16">
        <v>0</v>
      </c>
      <c r="AF37" s="15"/>
      <c r="AG37" s="14"/>
    </row>
    <row r="38" spans="1:33" s="4" customFormat="1" ht="28.5">
      <c r="A38" s="4" t="s">
        <v>2</v>
      </c>
      <c r="C38" s="38" t="s">
        <v>31</v>
      </c>
      <c r="D38" s="19">
        <v>120</v>
      </c>
      <c r="E38" s="4" t="s">
        <v>199</v>
      </c>
      <c r="F38" s="11">
        <v>120</v>
      </c>
      <c r="G38" s="10"/>
      <c r="H38" s="37" t="s">
        <v>31</v>
      </c>
      <c r="I38" s="16">
        <v>0</v>
      </c>
      <c r="J38" s="15"/>
      <c r="K38" s="16"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34">
        <v>0</v>
      </c>
      <c r="AC38" s="15"/>
      <c r="AD38" s="15"/>
      <c r="AE38" s="15"/>
      <c r="AF38" s="15"/>
      <c r="AG38" s="14"/>
    </row>
    <row r="39" spans="1:33" s="4" customFormat="1" ht="14.25">
      <c r="A39" s="4" t="s">
        <v>2</v>
      </c>
      <c r="C39" s="36" t="s">
        <v>29</v>
      </c>
      <c r="D39" s="19">
        <v>130</v>
      </c>
      <c r="E39" s="4" t="s">
        <v>198</v>
      </c>
      <c r="F39" s="11">
        <v>130</v>
      </c>
      <c r="G39" s="10"/>
      <c r="H39" s="35" t="s">
        <v>29</v>
      </c>
      <c r="I39" s="16">
        <v>0</v>
      </c>
      <c r="J39" s="15"/>
      <c r="K39" s="16">
        <v>0</v>
      </c>
      <c r="L39" s="29">
        <f>'C0702'!I39+'C0702'!K39</f>
        <v>0</v>
      </c>
      <c r="M39" s="16">
        <v>0</v>
      </c>
      <c r="N39" s="16">
        <v>0</v>
      </c>
      <c r="O39" s="16">
        <v>0</v>
      </c>
      <c r="P39" s="16">
        <v>0</v>
      </c>
      <c r="Q39" s="29">
        <f>'C0702'!M39+'C0702'!N39+'C0702'!O39+'C0702'!P39</f>
        <v>0</v>
      </c>
      <c r="R39" s="16">
        <v>0</v>
      </c>
      <c r="S39" s="29">
        <f>'C0702'!L39+'C0702'!Q39+'C0702'!R39</f>
        <v>0</v>
      </c>
      <c r="T39" s="16">
        <v>0</v>
      </c>
      <c r="U39" s="16">
        <v>0</v>
      </c>
      <c r="V39" s="16">
        <v>0</v>
      </c>
      <c r="W39" s="29">
        <f>'C0702'!S39+'C0702'!T39+'C0702'!U39</f>
        <v>0</v>
      </c>
      <c r="X39" s="15"/>
      <c r="Y39" s="15"/>
      <c r="Z39" s="15"/>
      <c r="AA39" s="15"/>
      <c r="AB39" s="34">
        <v>0</v>
      </c>
      <c r="AC39" s="16">
        <v>0</v>
      </c>
      <c r="AD39" s="16">
        <v>0</v>
      </c>
      <c r="AE39" s="16">
        <v>0</v>
      </c>
      <c r="AF39" s="15"/>
      <c r="AG39" s="14"/>
    </row>
    <row r="40" spans="1:33" s="4" customFormat="1" ht="14.25">
      <c r="A40" s="4" t="s">
        <v>10</v>
      </c>
      <c r="C40" s="27"/>
      <c r="D40" s="129" t="s">
        <v>28</v>
      </c>
      <c r="E40" s="130"/>
      <c r="F40" s="130"/>
      <c r="G40" s="130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2"/>
    </row>
    <row r="41" spans="1:33" s="4" customFormat="1" ht="14.25">
      <c r="A41" s="4" t="s">
        <v>2</v>
      </c>
      <c r="C41" s="33">
        <v>0</v>
      </c>
      <c r="D41" s="19">
        <v>140</v>
      </c>
      <c r="E41" s="4" t="s">
        <v>197</v>
      </c>
      <c r="F41" s="11">
        <v>140</v>
      </c>
      <c r="G41" s="10"/>
      <c r="H41" s="32">
        <v>0</v>
      </c>
      <c r="I41" s="34">
        <v>214872</v>
      </c>
      <c r="J41" s="15"/>
      <c r="K41" s="16">
        <v>0</v>
      </c>
      <c r="L41" s="29">
        <f>'C0702'!I41+'C0702'!K41</f>
        <v>214872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34">
        <v>214872</v>
      </c>
      <c r="X41" s="16">
        <v>0</v>
      </c>
      <c r="Y41" s="16">
        <v>0</v>
      </c>
      <c r="Z41" s="16">
        <v>0</v>
      </c>
      <c r="AA41" s="16">
        <v>0</v>
      </c>
      <c r="AB41" s="17">
        <f>'C0702'!W41-'C0702'!X41-(0.8*'C0702'!Y41)-(0.5*'C0702'!Z41)</f>
        <v>214872</v>
      </c>
      <c r="AC41" s="16">
        <v>0</v>
      </c>
      <c r="AD41" s="16">
        <v>0</v>
      </c>
      <c r="AE41" s="16">
        <v>0</v>
      </c>
      <c r="AF41" s="16">
        <v>0</v>
      </c>
      <c r="AG41" s="28">
        <v>0</v>
      </c>
    </row>
    <row r="42" spans="1:33" s="4" customFormat="1" ht="14.25">
      <c r="A42" s="4" t="s">
        <v>2</v>
      </c>
      <c r="C42" s="33">
        <v>0.02</v>
      </c>
      <c r="D42" s="19">
        <v>150</v>
      </c>
      <c r="E42" s="4" t="s">
        <v>196</v>
      </c>
      <c r="F42" s="11">
        <v>150</v>
      </c>
      <c r="G42" s="10"/>
      <c r="H42" s="32">
        <v>0.02</v>
      </c>
      <c r="I42" s="16">
        <v>0</v>
      </c>
      <c r="J42" s="15"/>
      <c r="K42" s="16">
        <v>0</v>
      </c>
      <c r="L42" s="29">
        <f>'C0702'!I42+'C0702'!K42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'C0702'!W42-'C0702'!X42-(0.8*'C0702'!Y42)-(0.5*'C0702'!Z42)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0.04</v>
      </c>
      <c r="D43" s="19">
        <v>160</v>
      </c>
      <c r="E43" s="4" t="s">
        <v>195</v>
      </c>
      <c r="F43" s="11">
        <v>160</v>
      </c>
      <c r="G43" s="10"/>
      <c r="H43" s="32">
        <v>0.04</v>
      </c>
      <c r="I43" s="16">
        <v>0</v>
      </c>
      <c r="J43" s="15"/>
      <c r="K43" s="16">
        <v>0</v>
      </c>
      <c r="L43" s="29">
        <f>'C0702'!I43+'C0702'!K43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'C0702'!W43-'C0702'!X43-(0.8*'C0702'!Y43)-(0.5*'C0702'!Z43)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0.1</v>
      </c>
      <c r="D44" s="19">
        <v>170</v>
      </c>
      <c r="E44" s="4" t="s">
        <v>194</v>
      </c>
      <c r="F44" s="11">
        <v>170</v>
      </c>
      <c r="G44" s="10"/>
      <c r="H44" s="32">
        <v>0.1</v>
      </c>
      <c r="I44" s="16">
        <v>0</v>
      </c>
      <c r="J44" s="15"/>
      <c r="K44" s="16">
        <v>0</v>
      </c>
      <c r="L44" s="29">
        <f>'C0702'!I44+'C0702'!K44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'C0702'!W44-'C0702'!X44-(0.8*'C0702'!Y44)-(0.5*'C0702'!Z44)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0.2</v>
      </c>
      <c r="D45" s="19">
        <v>180</v>
      </c>
      <c r="E45" s="4" t="s">
        <v>193</v>
      </c>
      <c r="F45" s="11">
        <v>180</v>
      </c>
      <c r="G45" s="10"/>
      <c r="H45" s="32">
        <v>0.2</v>
      </c>
      <c r="I45" s="16">
        <v>0</v>
      </c>
      <c r="J45" s="15"/>
      <c r="K45" s="16">
        <v>0</v>
      </c>
      <c r="L45" s="29">
        <f>'C0702'!I45+'C0702'!K45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'C0702'!W45-'C0702'!X45-(0.8*'C0702'!Y45)-(0.5*'C0702'!Z45)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0.35</v>
      </c>
      <c r="D46" s="19">
        <v>190</v>
      </c>
      <c r="E46" s="4" t="s">
        <v>192</v>
      </c>
      <c r="F46" s="11">
        <v>190</v>
      </c>
      <c r="G46" s="10"/>
      <c r="H46" s="32">
        <v>0.35</v>
      </c>
      <c r="I46" s="16">
        <v>0</v>
      </c>
      <c r="J46" s="15"/>
      <c r="K46" s="16">
        <v>0</v>
      </c>
      <c r="L46" s="29">
        <f>'C0702'!I46+'C0702'!K46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'C0702'!W46-'C0702'!X46-(0.8*'C0702'!Y46)-(0.5*'C0702'!Z46)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0.5</v>
      </c>
      <c r="D47" s="19">
        <v>200</v>
      </c>
      <c r="E47" s="4" t="s">
        <v>191</v>
      </c>
      <c r="F47" s="11">
        <v>200</v>
      </c>
      <c r="G47" s="10"/>
      <c r="H47" s="32">
        <v>0.5</v>
      </c>
      <c r="I47" s="16">
        <v>0</v>
      </c>
      <c r="J47" s="15"/>
      <c r="K47" s="16">
        <v>0</v>
      </c>
      <c r="L47" s="29">
        <f>'C0702'!I47+'C0702'!K47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'C0702'!W47-'C0702'!X47-(0.8*'C0702'!Y47)-(0.5*'C0702'!Z47)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0.7</v>
      </c>
      <c r="D48" s="19">
        <v>210</v>
      </c>
      <c r="E48" s="4" t="s">
        <v>190</v>
      </c>
      <c r="F48" s="11">
        <v>210</v>
      </c>
      <c r="G48" s="10"/>
      <c r="H48" s="32">
        <v>0.7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'C0702'!W48-'C0702'!X48-(0.8*'C0702'!Y48)-(0.5*'C0702'!Z48)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0.75</v>
      </c>
      <c r="D49" s="19">
        <v>220</v>
      </c>
      <c r="E49" s="4" t="s">
        <v>189</v>
      </c>
      <c r="F49" s="11">
        <v>220</v>
      </c>
      <c r="G49" s="10"/>
      <c r="H49" s="32">
        <v>0.75</v>
      </c>
      <c r="I49" s="16">
        <v>0</v>
      </c>
      <c r="J49" s="15"/>
      <c r="K49" s="16">
        <v>0</v>
      </c>
      <c r="L49" s="29">
        <f>'C0702'!I49+'C0702'!K49</f>
        <v>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'C0702'!W49-'C0702'!X49-(0.8*'C0702'!Y49)-(0.5*'C0702'!Z49)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1</v>
      </c>
      <c r="D50" s="19">
        <v>230</v>
      </c>
      <c r="E50" s="4" t="s">
        <v>188</v>
      </c>
      <c r="F50" s="11">
        <v>230</v>
      </c>
      <c r="G50" s="10"/>
      <c r="H50" s="32">
        <v>1</v>
      </c>
      <c r="I50" s="16">
        <v>0</v>
      </c>
      <c r="J50" s="15"/>
      <c r="K50" s="16">
        <v>0</v>
      </c>
      <c r="L50" s="29">
        <f>'C0702'!I50+'C0702'!K50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'C0702'!W50-'C0702'!X50-(0.8*'C0702'!Y50)-(0.5*'C0702'!Z50)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1.5</v>
      </c>
      <c r="D51" s="19">
        <v>240</v>
      </c>
      <c r="E51" s="4" t="s">
        <v>187</v>
      </c>
      <c r="F51" s="11">
        <v>240</v>
      </c>
      <c r="G51" s="10"/>
      <c r="H51" s="32">
        <v>1.5</v>
      </c>
      <c r="I51" s="16">
        <v>0</v>
      </c>
      <c r="J51" s="15"/>
      <c r="K51" s="16">
        <v>0</v>
      </c>
      <c r="L51" s="29">
        <f>'C0702'!I51+'C0702'!K51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'C0702'!W51-'C0702'!X51-(0.8*'C0702'!Y51)-(0.5*'C0702'!Z51)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2.5</v>
      </c>
      <c r="D52" s="19">
        <v>250</v>
      </c>
      <c r="E52" s="4" t="s">
        <v>186</v>
      </c>
      <c r="F52" s="11">
        <v>250</v>
      </c>
      <c r="G52" s="10"/>
      <c r="H52" s="32">
        <v>2.5</v>
      </c>
      <c r="I52" s="16">
        <v>0</v>
      </c>
      <c r="J52" s="15"/>
      <c r="K52" s="16">
        <v>0</v>
      </c>
      <c r="L52" s="29">
        <f>'C0702'!I52+'C0702'!K52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'C0702'!W52-'C0702'!X52-(0.8*'C0702'!Y52)-(0.5*'C0702'!Z52)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3.7</v>
      </c>
      <c r="D53" s="19">
        <v>260</v>
      </c>
      <c r="E53" s="4" t="s">
        <v>185</v>
      </c>
      <c r="F53" s="11">
        <v>260</v>
      </c>
      <c r="G53" s="10"/>
      <c r="H53" s="32">
        <v>3.7</v>
      </c>
      <c r="I53" s="16">
        <v>0</v>
      </c>
      <c r="J53" s="15"/>
      <c r="K53" s="16">
        <v>0</v>
      </c>
      <c r="L53" s="29">
        <f>'C0702'!I53+'C0702'!K53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'C0702'!W53-'C0702'!X53-(0.8*'C0702'!Y53)-(0.5*'C0702'!Z53)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 t="s">
        <v>13</v>
      </c>
      <c r="D54" s="19">
        <v>270</v>
      </c>
      <c r="E54" s="4" t="s">
        <v>184</v>
      </c>
      <c r="F54" s="11">
        <v>270</v>
      </c>
      <c r="G54" s="10"/>
      <c r="H54" s="32" t="s">
        <v>13</v>
      </c>
      <c r="I54" s="16">
        <v>0</v>
      </c>
      <c r="J54" s="15"/>
      <c r="K54" s="16">
        <v>0</v>
      </c>
      <c r="L54" s="29">
        <f>'C0702'!I54+'C0702'!K54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'C0702'!W54-'C0702'!X54-(0.8*'C0702'!Y54)-(0.5*'C0702'!Z54)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1" t="s">
        <v>11</v>
      </c>
      <c r="D55" s="19">
        <v>280</v>
      </c>
      <c r="E55" s="4" t="s">
        <v>183</v>
      </c>
      <c r="F55" s="11">
        <v>280</v>
      </c>
      <c r="G55" s="10"/>
      <c r="H55" s="30" t="s">
        <v>11</v>
      </c>
      <c r="I55" s="16">
        <v>0</v>
      </c>
      <c r="J55" s="15"/>
      <c r="K55" s="16">
        <v>0</v>
      </c>
      <c r="L55" s="29">
        <f>'C0702'!I55+'C0702'!K55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'C0702'!W55-'C0702'!X55-(0.8*'C0702'!Y55)-(0.5*'C0702'!Z55)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10</v>
      </c>
      <c r="C56" s="27"/>
      <c r="D56" s="129" t="s">
        <v>9</v>
      </c>
      <c r="E56" s="130"/>
      <c r="F56" s="130"/>
      <c r="G56" s="130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2"/>
    </row>
    <row r="57" spans="1:33" s="4" customFormat="1" ht="28.5">
      <c r="A57" s="4" t="s">
        <v>2</v>
      </c>
      <c r="C57" s="20" t="s">
        <v>7</v>
      </c>
      <c r="D57" s="19">
        <v>290</v>
      </c>
      <c r="E57" s="4" t="s">
        <v>182</v>
      </c>
      <c r="F57" s="11">
        <v>290</v>
      </c>
      <c r="G57" s="10"/>
      <c r="H57" s="18" t="s">
        <v>7</v>
      </c>
      <c r="I57" s="16">
        <v>0</v>
      </c>
      <c r="J57" s="15"/>
      <c r="K57" s="16">
        <v>0</v>
      </c>
      <c r="L57" s="16">
        <v>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7">
        <f>'C0702'!W57-'C0702'!X57-(0.8*'C0702'!Y57)-(0.5*'C0702'!Z57)</f>
        <v>0</v>
      </c>
      <c r="AC57" s="16">
        <v>0</v>
      </c>
      <c r="AD57" s="16">
        <v>0</v>
      </c>
      <c r="AE57" s="16">
        <v>0</v>
      </c>
      <c r="AF57" s="15"/>
      <c r="AG57" s="14"/>
    </row>
    <row r="58" spans="1:33" s="4" customFormat="1" ht="28.5">
      <c r="A58" s="4" t="s">
        <v>2</v>
      </c>
      <c r="C58" s="20" t="s">
        <v>5</v>
      </c>
      <c r="D58" s="19">
        <v>300</v>
      </c>
      <c r="E58" s="4" t="s">
        <v>181</v>
      </c>
      <c r="F58" s="11">
        <v>300</v>
      </c>
      <c r="G58" s="10"/>
      <c r="H58" s="18" t="s">
        <v>5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'C0702'!W58-'C0702'!X58-(0.8*'C0702'!Y58)-(0.5*'C0702'!Z58)</f>
        <v>0</v>
      </c>
      <c r="AC58" s="16">
        <v>0</v>
      </c>
      <c r="AD58" s="16">
        <v>0</v>
      </c>
      <c r="AE58" s="15"/>
      <c r="AF58" s="15"/>
      <c r="AG58" s="14"/>
    </row>
    <row r="59" spans="1:33" s="4" customFormat="1" ht="28.5">
      <c r="A59" s="4" t="s">
        <v>2</v>
      </c>
      <c r="C59" s="20" t="s">
        <v>3</v>
      </c>
      <c r="D59" s="19">
        <v>310</v>
      </c>
      <c r="E59" s="4" t="s">
        <v>180</v>
      </c>
      <c r="F59" s="11">
        <v>310</v>
      </c>
      <c r="G59" s="10"/>
      <c r="H59" s="18" t="s">
        <v>3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'C0702'!W59-'C0702'!X59-(0.8*'C0702'!Y59)-(0.5*'C0702'!Z59)</f>
        <v>0</v>
      </c>
      <c r="AC59" s="16">
        <v>0</v>
      </c>
      <c r="AD59" s="16">
        <v>0</v>
      </c>
      <c r="AE59" s="16">
        <v>0</v>
      </c>
      <c r="AF59" s="15"/>
      <c r="AG59" s="14"/>
    </row>
    <row r="60" spans="1:33" s="4" customFormat="1" ht="29.25" thickBot="1">
      <c r="A60" s="4" t="s">
        <v>2</v>
      </c>
      <c r="C60" s="13" t="s">
        <v>0</v>
      </c>
      <c r="D60" s="12">
        <v>320</v>
      </c>
      <c r="E60" s="4" t="s">
        <v>179</v>
      </c>
      <c r="F60" s="11">
        <v>320</v>
      </c>
      <c r="G60" s="10"/>
      <c r="H60" s="9" t="s">
        <v>0</v>
      </c>
      <c r="I60" s="7">
        <v>0</v>
      </c>
      <c r="J60" s="6"/>
      <c r="K60" s="7">
        <v>0</v>
      </c>
      <c r="L60" s="7">
        <v>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8">
        <f>'C0702'!W60-'C0702'!X60-(0.8*'C0702'!Y60)-(0.5*'C0702'!Z60)</f>
        <v>0</v>
      </c>
      <c r="AC60" s="7">
        <v>0</v>
      </c>
      <c r="AD60" s="7">
        <v>0</v>
      </c>
      <c r="AE60" s="6"/>
      <c r="AF60" s="6"/>
      <c r="AG60" s="5"/>
    </row>
  </sheetData>
  <sheetProtection sheet="1" objects="1" scenarios="1"/>
  <mergeCells count="37">
    <mergeCell ref="D32:AG32"/>
    <mergeCell ref="D40:AG40"/>
    <mergeCell ref="D56:AG56"/>
    <mergeCell ref="J19:O19"/>
    <mergeCell ref="Z22:Z24"/>
    <mergeCell ref="AA22:AA24"/>
    <mergeCell ref="AC22:AC24"/>
    <mergeCell ref="AF22:AF24"/>
    <mergeCell ref="AG22:AG24"/>
    <mergeCell ref="M23:M24"/>
    <mergeCell ref="AD21:AD24"/>
    <mergeCell ref="AE21:AE24"/>
    <mergeCell ref="X22:X24"/>
    <mergeCell ref="Y22:Y24"/>
    <mergeCell ref="AB21:AB24"/>
    <mergeCell ref="T22:T24"/>
    <mergeCell ref="U22:V22"/>
    <mergeCell ref="R23:R24"/>
    <mergeCell ref="V23:V24"/>
    <mergeCell ref="J22:J24"/>
    <mergeCell ref="M22:N22"/>
    <mergeCell ref="O22:P22"/>
    <mergeCell ref="Q22:R22"/>
    <mergeCell ref="N23:N24"/>
    <mergeCell ref="O23:O24"/>
    <mergeCell ref="P23:P24"/>
    <mergeCell ref="Q23:Q24"/>
    <mergeCell ref="D9:H9"/>
    <mergeCell ref="D17:AG17"/>
    <mergeCell ref="I21:J21"/>
    <mergeCell ref="K21:K24"/>
    <mergeCell ref="L21:L24"/>
    <mergeCell ref="M21:R21"/>
    <mergeCell ref="S21:S24"/>
    <mergeCell ref="T21:V21"/>
    <mergeCell ref="W21:W24"/>
    <mergeCell ref="X21:AA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299</v>
      </c>
    </row>
    <row r="6" spans="1:2" ht="11.25" hidden="1">
      <c r="A6" t="s">
        <v>169</v>
      </c>
      <c r="B6" t="s">
        <v>298</v>
      </c>
    </row>
    <row r="7" spans="1:2" ht="11.25" hidden="1">
      <c r="A7" t="s">
        <v>167</v>
      </c>
      <c r="B7" t="s">
        <v>166</v>
      </c>
    </row>
    <row r="8" ht="11.25">
      <c r="A8" t="s">
        <v>153</v>
      </c>
    </row>
    <row r="9" spans="1:4" ht="11.25">
      <c r="A9" t="s">
        <v>153</v>
      </c>
      <c r="D9" s="3" t="s">
        <v>165</v>
      </c>
    </row>
    <row r="10" spans="1:8" ht="11.25">
      <c r="A10" t="s">
        <v>153</v>
      </c>
      <c r="D10" s="123" t="s">
        <v>1140</v>
      </c>
      <c r="E10" s="135"/>
      <c r="F10" s="135"/>
      <c r="G10" s="135"/>
      <c r="H10" s="136"/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spans="1:33" ht="11.25" hidden="1">
      <c r="A14" t="s">
        <v>151</v>
      </c>
      <c r="D14" s="3" t="s">
        <v>150</v>
      </c>
      <c r="H14" t="s">
        <v>149</v>
      </c>
      <c r="I14" t="s">
        <v>104</v>
      </c>
      <c r="J14" t="s">
        <v>93</v>
      </c>
      <c r="K14" t="s">
        <v>103</v>
      </c>
      <c r="L14" t="s">
        <v>102</v>
      </c>
      <c r="M14" t="s">
        <v>148</v>
      </c>
      <c r="N14" t="s">
        <v>147</v>
      </c>
      <c r="O14" t="s">
        <v>146</v>
      </c>
      <c r="P14" t="s">
        <v>145</v>
      </c>
      <c r="Q14" t="s">
        <v>144</v>
      </c>
      <c r="R14" t="s">
        <v>143</v>
      </c>
      <c r="S14" t="s">
        <v>100</v>
      </c>
      <c r="T14" t="s">
        <v>89</v>
      </c>
      <c r="U14" t="s">
        <v>142</v>
      </c>
      <c r="V14" t="s">
        <v>79</v>
      </c>
      <c r="W14" t="s">
        <v>98</v>
      </c>
      <c r="X14" t="s">
        <v>141</v>
      </c>
      <c r="Y14" t="s">
        <v>140</v>
      </c>
      <c r="Z14" t="s">
        <v>139</v>
      </c>
      <c r="AA14" t="s">
        <v>138</v>
      </c>
      <c r="AB14" s="83" t="s">
        <v>96</v>
      </c>
      <c r="AC14" t="s">
        <v>78</v>
      </c>
      <c r="AD14" t="s">
        <v>95</v>
      </c>
      <c r="AE14" t="s">
        <v>94</v>
      </c>
      <c r="AF14" t="s">
        <v>87</v>
      </c>
      <c r="AG14" t="s">
        <v>86</v>
      </c>
    </row>
    <row r="15" spans="1:33" s="1" customFormat="1" ht="11.25">
      <c r="A15" s="1" t="s">
        <v>137</v>
      </c>
      <c r="D15" s="70" t="s">
        <v>136</v>
      </c>
      <c r="F15" s="1" t="s">
        <v>135</v>
      </c>
      <c r="H15" s="1" t="s">
        <v>134</v>
      </c>
      <c r="I15" s="1">
        <v>10</v>
      </c>
      <c r="J15" s="1">
        <v>20</v>
      </c>
      <c r="K15" s="1">
        <v>30</v>
      </c>
      <c r="L15" s="1">
        <v>40</v>
      </c>
      <c r="M15" s="1">
        <v>50</v>
      </c>
      <c r="N15" s="1">
        <v>60</v>
      </c>
      <c r="O15" s="1">
        <v>70</v>
      </c>
      <c r="P15" s="1">
        <v>80</v>
      </c>
      <c r="Q15" s="1">
        <v>90</v>
      </c>
      <c r="R15" s="1">
        <v>100</v>
      </c>
      <c r="S15" s="1">
        <v>110</v>
      </c>
      <c r="T15" s="1">
        <v>120</v>
      </c>
      <c r="U15" s="1">
        <v>130</v>
      </c>
      <c r="V15" s="1">
        <v>140</v>
      </c>
      <c r="W15" s="1">
        <v>150</v>
      </c>
      <c r="X15" s="1">
        <v>160</v>
      </c>
      <c r="Y15" s="1">
        <v>170</v>
      </c>
      <c r="Z15" s="1">
        <v>180</v>
      </c>
      <c r="AA15" s="1">
        <v>190</v>
      </c>
      <c r="AB15" s="85">
        <v>200</v>
      </c>
      <c r="AC15" s="1">
        <v>210</v>
      </c>
      <c r="AD15" s="1">
        <v>215</v>
      </c>
      <c r="AE15" s="1">
        <v>220</v>
      </c>
      <c r="AF15" s="1">
        <v>230</v>
      </c>
      <c r="AG15" s="1">
        <v>240</v>
      </c>
    </row>
    <row r="16" spans="1:33" ht="11.25" hidden="1">
      <c r="A16" t="s">
        <v>133</v>
      </c>
      <c r="I16" t="s">
        <v>297</v>
      </c>
      <c r="J16" t="s">
        <v>296</v>
      </c>
      <c r="K16" t="s">
        <v>295</v>
      </c>
      <c r="L16" t="s">
        <v>294</v>
      </c>
      <c r="M16" t="s">
        <v>293</v>
      </c>
      <c r="N16" t="s">
        <v>292</v>
      </c>
      <c r="O16" t="s">
        <v>291</v>
      </c>
      <c r="P16" t="s">
        <v>290</v>
      </c>
      <c r="Q16" t="s">
        <v>289</v>
      </c>
      <c r="R16" t="s">
        <v>288</v>
      </c>
      <c r="S16" t="s">
        <v>287</v>
      </c>
      <c r="T16" t="s">
        <v>286</v>
      </c>
      <c r="U16" t="s">
        <v>285</v>
      </c>
      <c r="V16" t="s">
        <v>284</v>
      </c>
      <c r="W16" t="s">
        <v>283</v>
      </c>
      <c r="X16" t="s">
        <v>282</v>
      </c>
      <c r="Y16" t="s">
        <v>281</v>
      </c>
      <c r="Z16" t="s">
        <v>280</v>
      </c>
      <c r="AA16" t="s">
        <v>279</v>
      </c>
      <c r="AB16" s="83" t="s">
        <v>278</v>
      </c>
      <c r="AC16" t="s">
        <v>277</v>
      </c>
      <c r="AD16" t="s">
        <v>276</v>
      </c>
      <c r="AE16" t="s">
        <v>275</v>
      </c>
      <c r="AF16" t="s">
        <v>274</v>
      </c>
      <c r="AG16" t="s">
        <v>273</v>
      </c>
    </row>
    <row r="17" spans="1:33" ht="27" customHeight="1">
      <c r="A17" t="s">
        <v>10</v>
      </c>
      <c r="D17" s="124" t="s">
        <v>212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6"/>
    </row>
    <row r="18" ht="18" customHeight="1">
      <c r="A18" t="s">
        <v>10</v>
      </c>
    </row>
    <row r="19" spans="1:15" ht="18" customHeight="1">
      <c r="A19" t="s">
        <v>10</v>
      </c>
      <c r="H19" s="66" t="s">
        <v>106</v>
      </c>
      <c r="I19" s="4"/>
      <c r="J19" s="102" t="s">
        <v>272</v>
      </c>
      <c r="K19" s="133"/>
      <c r="L19" s="133"/>
      <c r="M19" s="133"/>
      <c r="N19" s="133"/>
      <c r="O19" s="134"/>
    </row>
    <row r="20" ht="12" thickBot="1">
      <c r="A20" t="s">
        <v>10</v>
      </c>
    </row>
    <row r="21" spans="1:33" s="4" customFormat="1" ht="84.75" customHeight="1">
      <c r="A21" t="s">
        <v>10</v>
      </c>
      <c r="D21" s="65"/>
      <c r="F21" s="25"/>
      <c r="G21" s="24"/>
      <c r="H21" s="64"/>
      <c r="I21" s="105" t="s">
        <v>104</v>
      </c>
      <c r="J21" s="106"/>
      <c r="K21" s="99" t="s">
        <v>103</v>
      </c>
      <c r="L21" s="99" t="s">
        <v>102</v>
      </c>
      <c r="M21" s="107" t="s">
        <v>101</v>
      </c>
      <c r="N21" s="108"/>
      <c r="O21" s="108"/>
      <c r="P21" s="108"/>
      <c r="Q21" s="108"/>
      <c r="R21" s="109"/>
      <c r="S21" s="99" t="s">
        <v>100</v>
      </c>
      <c r="T21" s="107" t="s">
        <v>99</v>
      </c>
      <c r="U21" s="92"/>
      <c r="V21" s="93"/>
      <c r="W21" s="107" t="s">
        <v>98</v>
      </c>
      <c r="X21" s="107" t="s">
        <v>97</v>
      </c>
      <c r="Y21" s="108"/>
      <c r="Z21" s="108"/>
      <c r="AA21" s="109"/>
      <c r="AB21" s="127" t="s">
        <v>96</v>
      </c>
      <c r="AC21" s="63"/>
      <c r="AD21" s="105" t="s">
        <v>95</v>
      </c>
      <c r="AE21" s="105" t="s">
        <v>94</v>
      </c>
      <c r="AF21" s="62"/>
      <c r="AG21" s="61"/>
    </row>
    <row r="22" spans="1:33" s="4" customFormat="1" ht="61.5" customHeight="1">
      <c r="A22" t="s">
        <v>10</v>
      </c>
      <c r="D22" s="59"/>
      <c r="F22" s="25"/>
      <c r="G22" s="24"/>
      <c r="H22" s="58"/>
      <c r="I22" s="57"/>
      <c r="J22" s="96" t="s">
        <v>93</v>
      </c>
      <c r="K22" s="97"/>
      <c r="L22" s="100"/>
      <c r="M22" s="110" t="s">
        <v>92</v>
      </c>
      <c r="N22" s="111"/>
      <c r="O22" s="110" t="s">
        <v>91</v>
      </c>
      <c r="P22" s="112"/>
      <c r="Q22" s="110" t="s">
        <v>90</v>
      </c>
      <c r="R22" s="112"/>
      <c r="S22" s="97"/>
      <c r="T22" s="96" t="s">
        <v>89</v>
      </c>
      <c r="U22" s="113" t="s">
        <v>88</v>
      </c>
      <c r="V22" s="116"/>
      <c r="W22" s="111"/>
      <c r="X22" s="117">
        <v>0</v>
      </c>
      <c r="Y22" s="117">
        <v>0.2</v>
      </c>
      <c r="Z22" s="117">
        <v>0.5</v>
      </c>
      <c r="AA22" s="117">
        <v>1</v>
      </c>
      <c r="AB22" s="128"/>
      <c r="AC22" s="96" t="s">
        <v>78</v>
      </c>
      <c r="AD22" s="97"/>
      <c r="AE22" s="97"/>
      <c r="AF22" s="96" t="s">
        <v>87</v>
      </c>
      <c r="AG22" s="118" t="s">
        <v>86</v>
      </c>
    </row>
    <row r="23" spans="1:33" s="4" customFormat="1" ht="101.25" customHeight="1">
      <c r="A23" t="s">
        <v>10</v>
      </c>
      <c r="D23" s="59"/>
      <c r="F23" s="25"/>
      <c r="G23" s="24"/>
      <c r="H23" s="58"/>
      <c r="I23" s="57"/>
      <c r="J23" s="97"/>
      <c r="K23" s="97"/>
      <c r="L23" s="100"/>
      <c r="M23" s="113" t="s">
        <v>85</v>
      </c>
      <c r="N23" s="113" t="s">
        <v>84</v>
      </c>
      <c r="O23" s="96" t="s">
        <v>83</v>
      </c>
      <c r="P23" s="96" t="s">
        <v>82</v>
      </c>
      <c r="Q23" s="96" t="s">
        <v>81</v>
      </c>
      <c r="R23" s="96" t="s">
        <v>80</v>
      </c>
      <c r="S23" s="97"/>
      <c r="T23" s="97"/>
      <c r="U23" s="60"/>
      <c r="V23" s="96" t="s">
        <v>79</v>
      </c>
      <c r="W23" s="110"/>
      <c r="X23" s="90"/>
      <c r="Y23" s="90"/>
      <c r="Z23" s="90"/>
      <c r="AA23" s="90"/>
      <c r="AB23" s="128"/>
      <c r="AC23" s="97"/>
      <c r="AD23" s="97"/>
      <c r="AE23" s="97"/>
      <c r="AF23" s="97"/>
      <c r="AG23" s="119"/>
    </row>
    <row r="24" spans="1:33" s="4" customFormat="1" ht="14.25">
      <c r="A24" t="s">
        <v>10</v>
      </c>
      <c r="D24" s="59"/>
      <c r="F24" s="25"/>
      <c r="G24" s="24"/>
      <c r="H24" s="58"/>
      <c r="I24" s="55"/>
      <c r="J24" s="98"/>
      <c r="K24" s="98"/>
      <c r="L24" s="101"/>
      <c r="M24" s="114"/>
      <c r="N24" s="114"/>
      <c r="O24" s="97"/>
      <c r="P24" s="97"/>
      <c r="Q24" s="98"/>
      <c r="R24" s="98"/>
      <c r="S24" s="97"/>
      <c r="T24" s="98"/>
      <c r="U24" s="56"/>
      <c r="V24" s="115"/>
      <c r="W24" s="96"/>
      <c r="X24" s="91"/>
      <c r="Y24" s="90"/>
      <c r="Z24" s="90"/>
      <c r="AA24" s="90"/>
      <c r="AB24" s="128"/>
      <c r="AC24" s="98" t="s">
        <v>78</v>
      </c>
      <c r="AD24" s="98"/>
      <c r="AE24" s="98"/>
      <c r="AF24" s="98"/>
      <c r="AG24" s="120"/>
    </row>
    <row r="25" spans="1:33" s="4" customFormat="1" ht="14.25">
      <c r="A25" t="s">
        <v>10</v>
      </c>
      <c r="D25" s="54"/>
      <c r="F25" s="25"/>
      <c r="G25" s="24"/>
      <c r="H25" s="53"/>
      <c r="I25" s="52" t="s">
        <v>63</v>
      </c>
      <c r="J25" s="51" t="s">
        <v>60</v>
      </c>
      <c r="K25" s="51" t="s">
        <v>57</v>
      </c>
      <c r="L25" s="51" t="s">
        <v>54</v>
      </c>
      <c r="M25" s="51" t="s">
        <v>51</v>
      </c>
      <c r="N25" s="51" t="s">
        <v>48</v>
      </c>
      <c r="O25" s="51" t="s">
        <v>44</v>
      </c>
      <c r="P25" s="51" t="s">
        <v>41</v>
      </c>
      <c r="Q25" s="51" t="s">
        <v>38</v>
      </c>
      <c r="R25" s="51" t="s">
        <v>77</v>
      </c>
      <c r="S25" s="51" t="s">
        <v>76</v>
      </c>
      <c r="T25" s="50" t="s">
        <v>75</v>
      </c>
      <c r="U25" s="50" t="s">
        <v>74</v>
      </c>
      <c r="V25" s="50" t="s">
        <v>73</v>
      </c>
      <c r="W25" s="50" t="s">
        <v>72</v>
      </c>
      <c r="X25" s="50" t="s">
        <v>71</v>
      </c>
      <c r="Y25" s="50" t="s">
        <v>70</v>
      </c>
      <c r="Z25" s="50" t="s">
        <v>69</v>
      </c>
      <c r="AA25" s="50" t="s">
        <v>68</v>
      </c>
      <c r="AB25" s="84" t="s">
        <v>67</v>
      </c>
      <c r="AC25" s="49" t="s">
        <v>66</v>
      </c>
      <c r="AD25" s="49">
        <v>215</v>
      </c>
      <c r="AE25" s="48">
        <v>220</v>
      </c>
      <c r="AF25" s="47" t="s">
        <v>65</v>
      </c>
      <c r="AG25" s="46" t="s">
        <v>64</v>
      </c>
    </row>
    <row r="26" spans="1:33" s="4" customFormat="1" ht="14.25">
      <c r="A26" s="4" t="s">
        <v>2</v>
      </c>
      <c r="C26" s="45" t="s">
        <v>61</v>
      </c>
      <c r="D26" s="39" t="s">
        <v>63</v>
      </c>
      <c r="E26" s="4" t="s">
        <v>271</v>
      </c>
      <c r="F26" s="25">
        <v>10</v>
      </c>
      <c r="G26" s="24"/>
      <c r="H26" s="44" t="s">
        <v>61</v>
      </c>
      <c r="I26" s="29">
        <f>'C0703'!I33+'C0703'!I34+'C0703'!I35+'C0703'!I37+'C0703'!I39</f>
        <v>0</v>
      </c>
      <c r="J26" s="15"/>
      <c r="K26" s="29">
        <f>'C0703'!K33+'C0703'!K34+'C0703'!K35+'C0703'!K37+'C0703'!K39</f>
        <v>0</v>
      </c>
      <c r="L26" s="29">
        <f>'C0703'!L33+'C0703'!L34+'C0703'!L35+'C0703'!L37+'C0703'!L39</f>
        <v>0</v>
      </c>
      <c r="M26" s="29">
        <f>'C0703'!M33+'C0703'!M34+'C0703'!M35+'C0703'!M37+'C0703'!M39</f>
        <v>0</v>
      </c>
      <c r="N26" s="29">
        <f>'C0703'!N33+'C0703'!N34+'C0703'!N35+'C0703'!N37+'C0703'!N39</f>
        <v>0</v>
      </c>
      <c r="O26" s="29">
        <f>'C0703'!O33+'C0703'!O34+'C0703'!O35+'C0703'!O37+'C0703'!O39</f>
        <v>0</v>
      </c>
      <c r="P26" s="29">
        <f>'C0703'!P33+'C0703'!P34+'C0703'!P35+'C0703'!P37+'C0703'!P39</f>
        <v>0</v>
      </c>
      <c r="Q26" s="29">
        <f>'C0703'!Q33+'C0703'!Q34+'C0703'!Q35+'C0703'!Q37+'C0703'!Q39</f>
        <v>0</v>
      </c>
      <c r="R26" s="29">
        <f>'C0703'!R33+'C0703'!R34+'C0703'!R35+'C0703'!R37+'C0703'!R39</f>
        <v>0</v>
      </c>
      <c r="S26" s="29">
        <f>'C0703'!S33+'C0703'!S34+'C0703'!S35+'C0703'!S37+'C0703'!S39</f>
        <v>0</v>
      </c>
      <c r="T26" s="29">
        <f>'C0703'!T33+'C0703'!T34+'C0703'!T35+'C0703'!T37+'C0703'!T39</f>
        <v>0</v>
      </c>
      <c r="U26" s="29">
        <f>'C0703'!U33+'C0703'!U34+'C0703'!U35+'C0703'!U37+'C0703'!U39</f>
        <v>0</v>
      </c>
      <c r="V26" s="29">
        <f>'C0703'!V33+'C0703'!V34+'C0703'!V35+'C0703'!V37+'C0703'!V39</f>
        <v>0</v>
      </c>
      <c r="W26" s="29">
        <f>'C0703'!W33+'C0703'!W34+'C0703'!W35+'C0703'!W37+'C0703'!W39</f>
        <v>0</v>
      </c>
      <c r="X26" s="29">
        <f>'C0703'!X34</f>
        <v>0</v>
      </c>
      <c r="Y26" s="29">
        <f>'C0703'!Y34</f>
        <v>0</v>
      </c>
      <c r="Z26" s="29">
        <f>'C0703'!Z34</f>
        <v>0</v>
      </c>
      <c r="AA26" s="29">
        <f>'C0703'!AA34</f>
        <v>0</v>
      </c>
      <c r="AB26" s="17">
        <f>'C0703'!AB33+'C0703'!AB34+'C0703'!AB35+'C0703'!AB37+'C0703'!AB39</f>
        <v>0</v>
      </c>
      <c r="AC26" s="29">
        <f>'C0703'!AC33+'C0703'!AC34+'C0703'!AC35+'C0703'!AC37+'C0703'!AC39</f>
        <v>0</v>
      </c>
      <c r="AD26" s="29">
        <f>'C0703'!AD33+'C0703'!AD34+'C0703'!AD35+'C0703'!AD37+'C0703'!AD39</f>
        <v>0</v>
      </c>
      <c r="AE26" s="29">
        <f>'C0703'!AE33+'C0703'!AE34+'C0703'!AE35+'C0703'!AE37+'C0703'!AE39</f>
        <v>0</v>
      </c>
      <c r="AF26" s="16">
        <v>0</v>
      </c>
      <c r="AG26" s="28">
        <v>0</v>
      </c>
    </row>
    <row r="27" spans="1:33" s="4" customFormat="1" ht="14.25">
      <c r="A27" s="4" t="s">
        <v>2</v>
      </c>
      <c r="C27" s="43" t="s">
        <v>58</v>
      </c>
      <c r="D27" s="39" t="s">
        <v>60</v>
      </c>
      <c r="E27" s="4" t="s">
        <v>270</v>
      </c>
      <c r="F27" s="25">
        <v>20</v>
      </c>
      <c r="G27" s="24"/>
      <c r="H27" s="42" t="s">
        <v>58</v>
      </c>
      <c r="I27" s="16">
        <v>0</v>
      </c>
      <c r="J27" s="15"/>
      <c r="K27" s="16">
        <v>0</v>
      </c>
      <c r="L27" s="29">
        <f>'C0703'!I27+'C0703'!K27</f>
        <v>0</v>
      </c>
      <c r="M27" s="16">
        <v>0</v>
      </c>
      <c r="N27" s="16">
        <v>0</v>
      </c>
      <c r="O27" s="16">
        <v>0</v>
      </c>
      <c r="P27" s="16">
        <v>0</v>
      </c>
      <c r="Q27" s="29">
        <f>'C0703'!M27+'C0703'!N27+'C0703'!O27+'C0703'!P27</f>
        <v>0</v>
      </c>
      <c r="R27" s="16">
        <v>0</v>
      </c>
      <c r="S27" s="29">
        <f>'C0703'!L27+'C0703'!Q27+'C0703'!R27</f>
        <v>0</v>
      </c>
      <c r="T27" s="16">
        <v>0</v>
      </c>
      <c r="U27" s="16">
        <v>0</v>
      </c>
      <c r="V27" s="16">
        <v>0</v>
      </c>
      <c r="W27" s="29">
        <f>'C0703'!S27+'C0703'!T27+'C0703'!U27</f>
        <v>0</v>
      </c>
      <c r="X27" s="16">
        <v>0</v>
      </c>
      <c r="Y27" s="16">
        <v>0</v>
      </c>
      <c r="Z27" s="16">
        <v>0</v>
      </c>
      <c r="AA27" s="16">
        <v>0</v>
      </c>
      <c r="AB27" s="17">
        <f>'C0703'!W27-'C0703'!X27-(0.8*'C0703'!Y27)-(0.5*'C0703'!Z27)</f>
        <v>0</v>
      </c>
      <c r="AC27" s="16">
        <v>0</v>
      </c>
      <c r="AD27" s="16">
        <v>0</v>
      </c>
      <c r="AE27" s="16">
        <v>0</v>
      </c>
      <c r="AF27" s="15"/>
      <c r="AG27" s="14"/>
    </row>
    <row r="28" spans="1:33" s="4" customFormat="1" ht="28.5">
      <c r="A28" s="4" t="s">
        <v>2</v>
      </c>
      <c r="C28" s="20" t="s">
        <v>55</v>
      </c>
      <c r="D28" s="39" t="s">
        <v>57</v>
      </c>
      <c r="E28" s="4" t="s">
        <v>269</v>
      </c>
      <c r="F28" s="25">
        <v>30</v>
      </c>
      <c r="G28" s="24"/>
      <c r="H28" s="18" t="s">
        <v>55</v>
      </c>
      <c r="I28" s="16">
        <v>0</v>
      </c>
      <c r="J28" s="15"/>
      <c r="K28" s="16">
        <v>0</v>
      </c>
      <c r="L28" s="29">
        <f>'C0703'!I28+'C0703'!K28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'C0703'!M28+'C0703'!N28+'C0703'!O28+'C0703'!P28</f>
        <v>0</v>
      </c>
      <c r="R28" s="16">
        <v>0</v>
      </c>
      <c r="S28" s="29">
        <f>'C0703'!L28+'C0703'!Q28+'C0703'!R28</f>
        <v>0</v>
      </c>
      <c r="T28" s="16">
        <v>0</v>
      </c>
      <c r="U28" s="16">
        <v>0</v>
      </c>
      <c r="V28" s="16">
        <v>0</v>
      </c>
      <c r="W28" s="29">
        <f>'C0703'!S28+'C0703'!T28+'C0703'!U28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'C0703'!W28-'C0703'!X28-(0.8*'C0703'!Y28)-(0.5*'C0703'!Z28)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43" t="s">
        <v>52</v>
      </c>
      <c r="D29" s="19" t="s">
        <v>54</v>
      </c>
      <c r="E29" s="4" t="s">
        <v>268</v>
      </c>
      <c r="F29" s="11">
        <v>40</v>
      </c>
      <c r="G29" s="10"/>
      <c r="H29" s="42" t="s">
        <v>52</v>
      </c>
      <c r="I29" s="16">
        <v>0</v>
      </c>
      <c r="J29" s="15"/>
      <c r="K29" s="16">
        <v>0</v>
      </c>
      <c r="L29" s="29">
        <f>'C0703'!I29+'C0703'!K29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'C0703'!M29+'C0703'!N29+'C0703'!O29+'C0703'!P29</f>
        <v>0</v>
      </c>
      <c r="R29" s="16">
        <v>0</v>
      </c>
      <c r="S29" s="29">
        <f>'C0703'!L29+'C0703'!Q29+'C0703'!R29</f>
        <v>0</v>
      </c>
      <c r="T29" s="16">
        <v>0</v>
      </c>
      <c r="U29" s="16">
        <v>0</v>
      </c>
      <c r="V29" s="16">
        <v>0</v>
      </c>
      <c r="W29" s="29">
        <f>'C0703'!S29+'C0703'!T29+'C0703'!U29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'C0703'!W29-'C0703'!X29-(0.8*'C0703'!Y29)-(0.5*'C0703'!Z29)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49</v>
      </c>
      <c r="D30" s="19" t="s">
        <v>51</v>
      </c>
      <c r="E30" s="4" t="s">
        <v>267</v>
      </c>
      <c r="F30" s="11">
        <v>50</v>
      </c>
      <c r="G30" s="10"/>
      <c r="H30" s="42" t="s">
        <v>49</v>
      </c>
      <c r="I30" s="16">
        <v>0</v>
      </c>
      <c r="J30" s="15"/>
      <c r="K30" s="16">
        <v>0</v>
      </c>
      <c r="L30" s="29">
        <f>'C0703'!I30+'C0703'!K30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'C0703'!M30+'C0703'!N30+'C0703'!O30+'C0703'!P30</f>
        <v>0</v>
      </c>
      <c r="R30" s="16">
        <v>0</v>
      </c>
      <c r="S30" s="29">
        <f>'C0703'!L30+'C0703'!Q30+'C0703'!R30</f>
        <v>0</v>
      </c>
      <c r="T30" s="16">
        <v>0</v>
      </c>
      <c r="U30" s="16">
        <v>0</v>
      </c>
      <c r="V30" s="16">
        <v>0</v>
      </c>
      <c r="W30" s="29">
        <f>'C0703'!S30+'C0703'!T30+'C0703'!U30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'C0703'!W30-'C0703'!X30-(0.8*'C0703'!Y30)-(0.5*'C0703'!Z30)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46</v>
      </c>
      <c r="D31" s="19" t="s">
        <v>48</v>
      </c>
      <c r="E31" s="4" t="s">
        <v>266</v>
      </c>
      <c r="F31" s="11">
        <v>60</v>
      </c>
      <c r="G31" s="10"/>
      <c r="H31" s="42" t="s">
        <v>46</v>
      </c>
      <c r="I31" s="16">
        <v>0</v>
      </c>
      <c r="J31" s="15"/>
      <c r="K31" s="16">
        <v>0</v>
      </c>
      <c r="L31" s="29">
        <f>'C0703'!I31+'C0703'!K31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'C0703'!M31+'C0703'!N31+'C0703'!O31+'C0703'!P31</f>
        <v>0</v>
      </c>
      <c r="R31" s="16">
        <v>0</v>
      </c>
      <c r="S31" s="29">
        <f>'C0703'!L31+'C0703'!Q31+'C0703'!R31</f>
        <v>0</v>
      </c>
      <c r="T31" s="16">
        <v>0</v>
      </c>
      <c r="U31" s="16">
        <v>0</v>
      </c>
      <c r="V31" s="16">
        <v>0</v>
      </c>
      <c r="W31" s="29">
        <f>'C0703'!S31+'C0703'!T31+'C0703'!U31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'C0703'!W31-'C0703'!X31-(0.8*'C0703'!Y31)-(0.5*'C0703'!Z31)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14.25">
      <c r="A32" s="4" t="s">
        <v>10</v>
      </c>
      <c r="C32" s="27"/>
      <c r="D32" s="129" t="s">
        <v>45</v>
      </c>
      <c r="E32" s="130"/>
      <c r="F32" s="130"/>
      <c r="G32" s="13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2"/>
    </row>
    <row r="33" spans="1:33" s="4" customFormat="1" ht="14.25">
      <c r="A33" s="4" t="s">
        <v>2</v>
      </c>
      <c r="C33" s="41" t="s">
        <v>42</v>
      </c>
      <c r="D33" s="19" t="s">
        <v>44</v>
      </c>
      <c r="E33" s="4" t="s">
        <v>265</v>
      </c>
      <c r="F33" s="11">
        <v>70</v>
      </c>
      <c r="G33" s="10"/>
      <c r="H33" s="40" t="s">
        <v>42</v>
      </c>
      <c r="I33" s="16">
        <v>0</v>
      </c>
      <c r="J33" s="16">
        <v>0</v>
      </c>
      <c r="K33" s="16">
        <v>0</v>
      </c>
      <c r="L33" s="29">
        <f>'C0703'!I33+'C0703'!K33</f>
        <v>0</v>
      </c>
      <c r="M33" s="16">
        <v>0</v>
      </c>
      <c r="N33" s="16">
        <v>0</v>
      </c>
      <c r="O33" s="16">
        <v>0</v>
      </c>
      <c r="P33" s="16">
        <v>0</v>
      </c>
      <c r="Q33" s="29">
        <f>'C0703'!M33+'C0703'!N33+'C0703'!O33+'C0703'!P33</f>
        <v>0</v>
      </c>
      <c r="R33" s="16">
        <v>0</v>
      </c>
      <c r="S33" s="29">
        <f>'C0703'!L33+'C0703'!Q33+'C0703'!R33</f>
        <v>0</v>
      </c>
      <c r="T33" s="16">
        <v>0</v>
      </c>
      <c r="U33" s="16">
        <v>0</v>
      </c>
      <c r="V33" s="16">
        <v>0</v>
      </c>
      <c r="W33" s="29">
        <f>'C0703'!S33+'C0703'!T33+'C0703'!U33</f>
        <v>0</v>
      </c>
      <c r="X33" s="15"/>
      <c r="Y33" s="15"/>
      <c r="Z33" s="15"/>
      <c r="AA33" s="15"/>
      <c r="AB33" s="34">
        <v>0</v>
      </c>
      <c r="AC33" s="16">
        <v>0</v>
      </c>
      <c r="AD33" s="16">
        <v>0</v>
      </c>
      <c r="AE33" s="16">
        <v>0</v>
      </c>
      <c r="AF33" s="15"/>
      <c r="AG33" s="14"/>
    </row>
    <row r="34" spans="1:33" s="4" customFormat="1" ht="14.25">
      <c r="A34" s="4" t="s">
        <v>2</v>
      </c>
      <c r="C34" s="41" t="s">
        <v>39</v>
      </c>
      <c r="D34" s="19" t="s">
        <v>41</v>
      </c>
      <c r="E34" s="4" t="s">
        <v>264</v>
      </c>
      <c r="F34" s="11">
        <v>80</v>
      </c>
      <c r="G34" s="10"/>
      <c r="H34" s="40" t="s">
        <v>39</v>
      </c>
      <c r="I34" s="16">
        <v>0</v>
      </c>
      <c r="J34" s="16">
        <v>0</v>
      </c>
      <c r="K34" s="16">
        <v>0</v>
      </c>
      <c r="L34" s="29">
        <f>'C0703'!I34+'C0703'!K34</f>
        <v>0</v>
      </c>
      <c r="M34" s="16">
        <v>0</v>
      </c>
      <c r="N34" s="16">
        <v>0</v>
      </c>
      <c r="O34" s="16">
        <v>0</v>
      </c>
      <c r="P34" s="16">
        <v>0</v>
      </c>
      <c r="Q34" s="29">
        <f>'C0703'!M34+'C0703'!N34+'C0703'!O34+'C0703'!P34</f>
        <v>0</v>
      </c>
      <c r="R34" s="16">
        <v>0</v>
      </c>
      <c r="S34" s="29">
        <f>'C0703'!L34+'C0703'!Q34+'C0703'!R34</f>
        <v>0</v>
      </c>
      <c r="T34" s="16">
        <v>0</v>
      </c>
      <c r="U34" s="16">
        <v>0</v>
      </c>
      <c r="V34" s="16">
        <v>0</v>
      </c>
      <c r="W34" s="29">
        <f>'C0703'!S34+'C0703'!T34+'C0703'!U34</f>
        <v>0</v>
      </c>
      <c r="X34" s="16">
        <v>0</v>
      </c>
      <c r="Y34" s="16">
        <v>0</v>
      </c>
      <c r="Z34" s="16">
        <v>0</v>
      </c>
      <c r="AA34" s="16">
        <v>0</v>
      </c>
      <c r="AB34" s="17">
        <f>'C0703'!W34-'C0703'!X34-(0.8*'C0703'!Y34)-(0.5*'C0703'!Z34)</f>
        <v>0</v>
      </c>
      <c r="AC34" s="16">
        <v>0</v>
      </c>
      <c r="AD34" s="16">
        <v>0</v>
      </c>
      <c r="AE34" s="16">
        <v>0</v>
      </c>
      <c r="AF34" s="15"/>
      <c r="AG34" s="14"/>
    </row>
    <row r="35" spans="1:33" s="4" customFormat="1" ht="14.25">
      <c r="A35" s="4" t="s">
        <v>2</v>
      </c>
      <c r="C35" s="36" t="s">
        <v>36</v>
      </c>
      <c r="D35" s="39" t="s">
        <v>38</v>
      </c>
      <c r="E35" s="4" t="s">
        <v>263</v>
      </c>
      <c r="F35" s="25">
        <v>90</v>
      </c>
      <c r="G35" s="24"/>
      <c r="H35" s="35" t="s">
        <v>36</v>
      </c>
      <c r="I35" s="16">
        <v>0</v>
      </c>
      <c r="J35" s="15"/>
      <c r="K35" s="16">
        <v>0</v>
      </c>
      <c r="L35" s="29">
        <f>'C0703'!I35+'C0703'!K35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'C0703'!M35+'C0703'!N35+'C0703'!O35+'C0703'!P35</f>
        <v>0</v>
      </c>
      <c r="R35" s="16">
        <v>0</v>
      </c>
      <c r="S35" s="29">
        <f>'C0703'!L35+'C0703'!Q35+'C0703'!R35</f>
        <v>0</v>
      </c>
      <c r="T35" s="16">
        <v>0</v>
      </c>
      <c r="U35" s="16">
        <v>0</v>
      </c>
      <c r="V35" s="16">
        <v>0</v>
      </c>
      <c r="W35" s="29">
        <f>'C0703'!S35+'C0703'!T35+'C0703'!U35</f>
        <v>0</v>
      </c>
      <c r="X35" s="15"/>
      <c r="Y35" s="15"/>
      <c r="Z35" s="15"/>
      <c r="AA35" s="15"/>
      <c r="AB35" s="34"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28.5">
      <c r="A36" s="4" t="s">
        <v>2</v>
      </c>
      <c r="C36" s="38" t="s">
        <v>31</v>
      </c>
      <c r="D36" s="19">
        <v>100</v>
      </c>
      <c r="E36" s="4" t="s">
        <v>262</v>
      </c>
      <c r="F36" s="11">
        <v>100</v>
      </c>
      <c r="G36" s="10"/>
      <c r="H36" s="37" t="s">
        <v>31</v>
      </c>
      <c r="I36" s="16">
        <v>0</v>
      </c>
      <c r="J36" s="15"/>
      <c r="K36" s="16"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34">
        <v>0</v>
      </c>
      <c r="AC36" s="15"/>
      <c r="AD36" s="15"/>
      <c r="AE36" s="15"/>
      <c r="AF36" s="15"/>
      <c r="AG36" s="14"/>
    </row>
    <row r="37" spans="1:33" s="4" customFormat="1" ht="14.25">
      <c r="A37" s="4" t="s">
        <v>2</v>
      </c>
      <c r="C37" s="36" t="s">
        <v>33</v>
      </c>
      <c r="D37" s="19">
        <v>110</v>
      </c>
      <c r="E37" s="4" t="s">
        <v>261</v>
      </c>
      <c r="F37" s="11">
        <v>110</v>
      </c>
      <c r="G37" s="10"/>
      <c r="H37" s="35" t="s">
        <v>33</v>
      </c>
      <c r="I37" s="16">
        <v>0</v>
      </c>
      <c r="J37" s="15"/>
      <c r="K37" s="16">
        <v>0</v>
      </c>
      <c r="L37" s="29">
        <f>'C0703'!I37+'C0703'!K37</f>
        <v>0</v>
      </c>
      <c r="M37" s="16">
        <v>0</v>
      </c>
      <c r="N37" s="16">
        <v>0</v>
      </c>
      <c r="O37" s="16">
        <v>0</v>
      </c>
      <c r="P37" s="16">
        <v>0</v>
      </c>
      <c r="Q37" s="29">
        <f>'C0703'!M37+'C0703'!N37+'C0703'!O37+'C0703'!P37</f>
        <v>0</v>
      </c>
      <c r="R37" s="16">
        <v>0</v>
      </c>
      <c r="S37" s="29">
        <f>'C0703'!L37+'C0703'!Q37+'C0703'!R37</f>
        <v>0</v>
      </c>
      <c r="T37" s="16">
        <v>0</v>
      </c>
      <c r="U37" s="16">
        <v>0</v>
      </c>
      <c r="V37" s="16">
        <v>0</v>
      </c>
      <c r="W37" s="29">
        <f>'C0703'!S37+'C0703'!T37+'C0703'!U37</f>
        <v>0</v>
      </c>
      <c r="X37" s="15"/>
      <c r="Y37" s="15"/>
      <c r="Z37" s="15"/>
      <c r="AA37" s="15"/>
      <c r="AB37" s="34">
        <v>0</v>
      </c>
      <c r="AC37" s="16">
        <v>0</v>
      </c>
      <c r="AD37" s="16">
        <v>0</v>
      </c>
      <c r="AE37" s="16">
        <v>0</v>
      </c>
      <c r="AF37" s="15"/>
      <c r="AG37" s="14"/>
    </row>
    <row r="38" spans="1:33" s="4" customFormat="1" ht="28.5">
      <c r="A38" s="4" t="s">
        <v>2</v>
      </c>
      <c r="C38" s="38" t="s">
        <v>31</v>
      </c>
      <c r="D38" s="19">
        <v>120</v>
      </c>
      <c r="E38" s="4" t="s">
        <v>260</v>
      </c>
      <c r="F38" s="11">
        <v>120</v>
      </c>
      <c r="G38" s="10"/>
      <c r="H38" s="37" t="s">
        <v>31</v>
      </c>
      <c r="I38" s="16">
        <v>0</v>
      </c>
      <c r="J38" s="15"/>
      <c r="K38" s="16"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34">
        <v>0</v>
      </c>
      <c r="AC38" s="15"/>
      <c r="AD38" s="15"/>
      <c r="AE38" s="15"/>
      <c r="AF38" s="15"/>
      <c r="AG38" s="14"/>
    </row>
    <row r="39" spans="1:33" s="4" customFormat="1" ht="14.25">
      <c r="A39" s="4" t="s">
        <v>2</v>
      </c>
      <c r="C39" s="36" t="s">
        <v>29</v>
      </c>
      <c r="D39" s="19">
        <v>130</v>
      </c>
      <c r="E39" s="4" t="s">
        <v>259</v>
      </c>
      <c r="F39" s="11">
        <v>130</v>
      </c>
      <c r="G39" s="10"/>
      <c r="H39" s="35" t="s">
        <v>29</v>
      </c>
      <c r="I39" s="16">
        <v>0</v>
      </c>
      <c r="J39" s="15"/>
      <c r="K39" s="16">
        <v>0</v>
      </c>
      <c r="L39" s="29">
        <f>'C0703'!I39+'C0703'!K39</f>
        <v>0</v>
      </c>
      <c r="M39" s="16">
        <v>0</v>
      </c>
      <c r="N39" s="16">
        <v>0</v>
      </c>
      <c r="O39" s="16">
        <v>0</v>
      </c>
      <c r="P39" s="16">
        <v>0</v>
      </c>
      <c r="Q39" s="29">
        <f>'C0703'!M39+'C0703'!N39+'C0703'!O39+'C0703'!P39</f>
        <v>0</v>
      </c>
      <c r="R39" s="16">
        <v>0</v>
      </c>
      <c r="S39" s="29">
        <f>'C0703'!L39+'C0703'!Q39+'C0703'!R39</f>
        <v>0</v>
      </c>
      <c r="T39" s="16">
        <v>0</v>
      </c>
      <c r="U39" s="16">
        <v>0</v>
      </c>
      <c r="V39" s="16">
        <v>0</v>
      </c>
      <c r="W39" s="29">
        <f>'C0703'!S39+'C0703'!T39+'C0703'!U39</f>
        <v>0</v>
      </c>
      <c r="X39" s="15"/>
      <c r="Y39" s="15"/>
      <c r="Z39" s="15"/>
      <c r="AA39" s="15"/>
      <c r="AB39" s="34">
        <v>0</v>
      </c>
      <c r="AC39" s="16">
        <v>0</v>
      </c>
      <c r="AD39" s="16">
        <v>0</v>
      </c>
      <c r="AE39" s="16">
        <v>0</v>
      </c>
      <c r="AF39" s="15"/>
      <c r="AG39" s="14"/>
    </row>
    <row r="40" spans="1:33" s="4" customFormat="1" ht="14.25">
      <c r="A40" s="4" t="s">
        <v>10</v>
      </c>
      <c r="C40" s="27"/>
      <c r="D40" s="129" t="s">
        <v>28</v>
      </c>
      <c r="E40" s="130"/>
      <c r="F40" s="130"/>
      <c r="G40" s="130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2"/>
    </row>
    <row r="41" spans="1:33" s="4" customFormat="1" ht="14.25">
      <c r="A41" s="4" t="s">
        <v>2</v>
      </c>
      <c r="C41" s="33">
        <v>0</v>
      </c>
      <c r="D41" s="19">
        <v>140</v>
      </c>
      <c r="E41" s="4" t="s">
        <v>258</v>
      </c>
      <c r="F41" s="11">
        <v>140</v>
      </c>
      <c r="G41" s="10"/>
      <c r="H41" s="32">
        <v>0</v>
      </c>
      <c r="I41" s="16">
        <v>0</v>
      </c>
      <c r="J41" s="15"/>
      <c r="K41" s="16">
        <v>0</v>
      </c>
      <c r="L41" s="29">
        <f>'C0703'!I41+'C0703'!K41</f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7">
        <f>'C0703'!W41-'C0703'!X41-(0.8*'C0703'!Y41)-(0.5*'C0703'!Z41)</f>
        <v>0</v>
      </c>
      <c r="AC41" s="16">
        <v>0</v>
      </c>
      <c r="AD41" s="16">
        <v>0</v>
      </c>
      <c r="AE41" s="16">
        <v>0</v>
      </c>
      <c r="AF41" s="16">
        <v>0</v>
      </c>
      <c r="AG41" s="28">
        <v>0</v>
      </c>
    </row>
    <row r="42" spans="1:33" s="4" customFormat="1" ht="14.25">
      <c r="A42" s="4" t="s">
        <v>2</v>
      </c>
      <c r="C42" s="33">
        <v>0.02</v>
      </c>
      <c r="D42" s="19">
        <v>150</v>
      </c>
      <c r="E42" s="4" t="s">
        <v>257</v>
      </c>
      <c r="F42" s="11">
        <v>150</v>
      </c>
      <c r="G42" s="10"/>
      <c r="H42" s="32">
        <v>0.02</v>
      </c>
      <c r="I42" s="16">
        <v>0</v>
      </c>
      <c r="J42" s="15"/>
      <c r="K42" s="16">
        <v>0</v>
      </c>
      <c r="L42" s="29">
        <f>'C0703'!I42+'C0703'!K42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'C0703'!W42-'C0703'!X42-(0.8*'C0703'!Y42)-(0.5*'C0703'!Z42)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0.04</v>
      </c>
      <c r="D43" s="19">
        <v>160</v>
      </c>
      <c r="E43" s="4" t="s">
        <v>256</v>
      </c>
      <c r="F43" s="11">
        <v>160</v>
      </c>
      <c r="G43" s="10"/>
      <c r="H43" s="32">
        <v>0.04</v>
      </c>
      <c r="I43" s="16">
        <v>0</v>
      </c>
      <c r="J43" s="15"/>
      <c r="K43" s="16">
        <v>0</v>
      </c>
      <c r="L43" s="29">
        <f>'C0703'!I43+'C0703'!K43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'C0703'!W43-'C0703'!X43-(0.8*'C0703'!Y43)-(0.5*'C0703'!Z43)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0.1</v>
      </c>
      <c r="D44" s="19">
        <v>170</v>
      </c>
      <c r="E44" s="4" t="s">
        <v>255</v>
      </c>
      <c r="F44" s="11">
        <v>170</v>
      </c>
      <c r="G44" s="10"/>
      <c r="H44" s="32">
        <v>0.1</v>
      </c>
      <c r="I44" s="16">
        <v>0</v>
      </c>
      <c r="J44" s="15"/>
      <c r="K44" s="16">
        <v>0</v>
      </c>
      <c r="L44" s="29">
        <f>'C0703'!I44+'C0703'!K44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'C0703'!W44-'C0703'!X44-(0.8*'C0703'!Y44)-(0.5*'C0703'!Z44)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0.2</v>
      </c>
      <c r="D45" s="19">
        <v>180</v>
      </c>
      <c r="E45" s="4" t="s">
        <v>254</v>
      </c>
      <c r="F45" s="11">
        <v>180</v>
      </c>
      <c r="G45" s="10"/>
      <c r="H45" s="32">
        <v>0.2</v>
      </c>
      <c r="I45" s="16">
        <v>0</v>
      </c>
      <c r="J45" s="15"/>
      <c r="K45" s="16">
        <v>0</v>
      </c>
      <c r="L45" s="29">
        <f>'C0703'!I45+'C0703'!K45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'C0703'!W45-'C0703'!X45-(0.8*'C0703'!Y45)-(0.5*'C0703'!Z45)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0.35</v>
      </c>
      <c r="D46" s="19">
        <v>190</v>
      </c>
      <c r="E46" s="4" t="s">
        <v>253</v>
      </c>
      <c r="F46" s="11">
        <v>190</v>
      </c>
      <c r="G46" s="10"/>
      <c r="H46" s="32">
        <v>0.35</v>
      </c>
      <c r="I46" s="16">
        <v>0</v>
      </c>
      <c r="J46" s="15"/>
      <c r="K46" s="16">
        <v>0</v>
      </c>
      <c r="L46" s="29">
        <f>'C0703'!I46+'C0703'!K46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'C0703'!W46-'C0703'!X46-(0.8*'C0703'!Y46)-(0.5*'C0703'!Z46)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0.5</v>
      </c>
      <c r="D47" s="19">
        <v>200</v>
      </c>
      <c r="E47" s="4" t="s">
        <v>252</v>
      </c>
      <c r="F47" s="11">
        <v>200</v>
      </c>
      <c r="G47" s="10"/>
      <c r="H47" s="32">
        <v>0.5</v>
      </c>
      <c r="I47" s="16">
        <v>0</v>
      </c>
      <c r="J47" s="15"/>
      <c r="K47" s="16">
        <v>0</v>
      </c>
      <c r="L47" s="29">
        <f>'C0703'!I47+'C0703'!K47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'C0703'!W47-'C0703'!X47-(0.8*'C0703'!Y47)-(0.5*'C0703'!Z47)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0.7</v>
      </c>
      <c r="D48" s="19">
        <v>210</v>
      </c>
      <c r="E48" s="4" t="s">
        <v>251</v>
      </c>
      <c r="F48" s="11">
        <v>210</v>
      </c>
      <c r="G48" s="10"/>
      <c r="H48" s="32">
        <v>0.7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'C0703'!W48-'C0703'!X48-(0.8*'C0703'!Y48)-(0.5*'C0703'!Z48)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0.75</v>
      </c>
      <c r="D49" s="19">
        <v>220</v>
      </c>
      <c r="E49" s="4" t="s">
        <v>250</v>
      </c>
      <c r="F49" s="11">
        <v>220</v>
      </c>
      <c r="G49" s="10"/>
      <c r="H49" s="32">
        <v>0.75</v>
      </c>
      <c r="I49" s="16">
        <v>0</v>
      </c>
      <c r="J49" s="15"/>
      <c r="K49" s="16">
        <v>0</v>
      </c>
      <c r="L49" s="29">
        <f>'C0703'!I49+'C0703'!K49</f>
        <v>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'C0703'!W49-'C0703'!X49-(0.8*'C0703'!Y49)-(0.5*'C0703'!Z49)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1</v>
      </c>
      <c r="D50" s="19">
        <v>230</v>
      </c>
      <c r="E50" s="4" t="s">
        <v>249</v>
      </c>
      <c r="F50" s="11">
        <v>230</v>
      </c>
      <c r="G50" s="10"/>
      <c r="H50" s="32">
        <v>1</v>
      </c>
      <c r="I50" s="16">
        <v>0</v>
      </c>
      <c r="J50" s="15"/>
      <c r="K50" s="16">
        <v>0</v>
      </c>
      <c r="L50" s="29">
        <f>'C0703'!I50+'C0703'!K50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'C0703'!W50-'C0703'!X50-(0.8*'C0703'!Y50)-(0.5*'C0703'!Z50)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1.5</v>
      </c>
      <c r="D51" s="19">
        <v>240</v>
      </c>
      <c r="E51" s="4" t="s">
        <v>248</v>
      </c>
      <c r="F51" s="11">
        <v>240</v>
      </c>
      <c r="G51" s="10"/>
      <c r="H51" s="32">
        <v>1.5</v>
      </c>
      <c r="I51" s="16">
        <v>0</v>
      </c>
      <c r="J51" s="15"/>
      <c r="K51" s="16">
        <v>0</v>
      </c>
      <c r="L51" s="29">
        <f>'C0703'!I51+'C0703'!K51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'C0703'!W51-'C0703'!X51-(0.8*'C0703'!Y51)-(0.5*'C0703'!Z51)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2.5</v>
      </c>
      <c r="D52" s="19">
        <v>250</v>
      </c>
      <c r="E52" s="4" t="s">
        <v>247</v>
      </c>
      <c r="F52" s="11">
        <v>250</v>
      </c>
      <c r="G52" s="10"/>
      <c r="H52" s="32">
        <v>2.5</v>
      </c>
      <c r="I52" s="16">
        <v>0</v>
      </c>
      <c r="J52" s="15"/>
      <c r="K52" s="16">
        <v>0</v>
      </c>
      <c r="L52" s="29">
        <f>'C0703'!I52+'C0703'!K52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'C0703'!W52-'C0703'!X52-(0.8*'C0703'!Y52)-(0.5*'C0703'!Z52)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3.7</v>
      </c>
      <c r="D53" s="19">
        <v>260</v>
      </c>
      <c r="E53" s="4" t="s">
        <v>246</v>
      </c>
      <c r="F53" s="11">
        <v>260</v>
      </c>
      <c r="G53" s="10"/>
      <c r="H53" s="32">
        <v>3.7</v>
      </c>
      <c r="I53" s="16">
        <v>0</v>
      </c>
      <c r="J53" s="15"/>
      <c r="K53" s="16">
        <v>0</v>
      </c>
      <c r="L53" s="29">
        <f>'C0703'!I53+'C0703'!K53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'C0703'!W53-'C0703'!X53-(0.8*'C0703'!Y53)-(0.5*'C0703'!Z53)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 t="s">
        <v>13</v>
      </c>
      <c r="D54" s="19">
        <v>270</v>
      </c>
      <c r="E54" s="4" t="s">
        <v>245</v>
      </c>
      <c r="F54" s="11">
        <v>270</v>
      </c>
      <c r="G54" s="10"/>
      <c r="H54" s="32" t="s">
        <v>13</v>
      </c>
      <c r="I54" s="16">
        <v>0</v>
      </c>
      <c r="J54" s="15"/>
      <c r="K54" s="16">
        <v>0</v>
      </c>
      <c r="L54" s="29">
        <f>'C0703'!I54+'C0703'!K54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'C0703'!W54-'C0703'!X54-(0.8*'C0703'!Y54)-(0.5*'C0703'!Z54)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1" t="s">
        <v>11</v>
      </c>
      <c r="D55" s="19">
        <v>280</v>
      </c>
      <c r="E55" s="4" t="s">
        <v>244</v>
      </c>
      <c r="F55" s="11">
        <v>280</v>
      </c>
      <c r="G55" s="10"/>
      <c r="H55" s="30" t="s">
        <v>11</v>
      </c>
      <c r="I55" s="16">
        <v>0</v>
      </c>
      <c r="J55" s="15"/>
      <c r="K55" s="16">
        <v>0</v>
      </c>
      <c r="L55" s="29">
        <f>'C0703'!I55+'C0703'!K55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'C0703'!W55-'C0703'!X55-(0.8*'C0703'!Y55)-(0.5*'C0703'!Z55)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10</v>
      </c>
      <c r="C56" s="27"/>
      <c r="D56" s="129" t="s">
        <v>9</v>
      </c>
      <c r="E56" s="130"/>
      <c r="F56" s="130"/>
      <c r="G56" s="130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2"/>
    </row>
    <row r="57" spans="1:33" s="4" customFormat="1" ht="28.5">
      <c r="A57" s="4" t="s">
        <v>2</v>
      </c>
      <c r="C57" s="20" t="s">
        <v>7</v>
      </c>
      <c r="D57" s="19">
        <v>290</v>
      </c>
      <c r="E57" s="4" t="s">
        <v>243</v>
      </c>
      <c r="F57" s="11">
        <v>290</v>
      </c>
      <c r="G57" s="10"/>
      <c r="H57" s="18" t="s">
        <v>7</v>
      </c>
      <c r="I57" s="16">
        <v>0</v>
      </c>
      <c r="J57" s="15"/>
      <c r="K57" s="16">
        <v>0</v>
      </c>
      <c r="L57" s="16">
        <v>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7">
        <f>'C0703'!W57-'C0703'!X57-(0.8*'C0703'!Y57)-(0.5*'C0703'!Z57)</f>
        <v>0</v>
      </c>
      <c r="AC57" s="16">
        <v>0</v>
      </c>
      <c r="AD57" s="16">
        <v>0</v>
      </c>
      <c r="AE57" s="16">
        <v>0</v>
      </c>
      <c r="AF57" s="15"/>
      <c r="AG57" s="14"/>
    </row>
    <row r="58" spans="1:33" s="4" customFormat="1" ht="28.5">
      <c r="A58" s="4" t="s">
        <v>2</v>
      </c>
      <c r="C58" s="20" t="s">
        <v>5</v>
      </c>
      <c r="D58" s="19">
        <v>300</v>
      </c>
      <c r="E58" s="4" t="s">
        <v>242</v>
      </c>
      <c r="F58" s="11">
        <v>300</v>
      </c>
      <c r="G58" s="10"/>
      <c r="H58" s="18" t="s">
        <v>5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'C0703'!W58-'C0703'!X58-(0.8*'C0703'!Y58)-(0.5*'C0703'!Z58)</f>
        <v>0</v>
      </c>
      <c r="AC58" s="16">
        <v>0</v>
      </c>
      <c r="AD58" s="16">
        <v>0</v>
      </c>
      <c r="AE58" s="15"/>
      <c r="AF58" s="15"/>
      <c r="AG58" s="14"/>
    </row>
    <row r="59" spans="1:33" s="4" customFormat="1" ht="28.5">
      <c r="A59" s="4" t="s">
        <v>2</v>
      </c>
      <c r="C59" s="20" t="s">
        <v>3</v>
      </c>
      <c r="D59" s="19">
        <v>310</v>
      </c>
      <c r="E59" s="4" t="s">
        <v>241</v>
      </c>
      <c r="F59" s="11">
        <v>310</v>
      </c>
      <c r="G59" s="10"/>
      <c r="H59" s="18" t="s">
        <v>3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'C0703'!W59-'C0703'!X59-(0.8*'C0703'!Y59)-(0.5*'C0703'!Z59)</f>
        <v>0</v>
      </c>
      <c r="AC59" s="16">
        <v>0</v>
      </c>
      <c r="AD59" s="16">
        <v>0</v>
      </c>
      <c r="AE59" s="16">
        <v>0</v>
      </c>
      <c r="AF59" s="15"/>
      <c r="AG59" s="14"/>
    </row>
    <row r="60" spans="1:33" s="4" customFormat="1" ht="29.25" thickBot="1">
      <c r="A60" s="4" t="s">
        <v>2</v>
      </c>
      <c r="C60" s="13" t="s">
        <v>0</v>
      </c>
      <c r="D60" s="12">
        <v>320</v>
      </c>
      <c r="E60" s="4" t="s">
        <v>240</v>
      </c>
      <c r="F60" s="11">
        <v>320</v>
      </c>
      <c r="G60" s="10"/>
      <c r="H60" s="9" t="s">
        <v>0</v>
      </c>
      <c r="I60" s="7">
        <v>0</v>
      </c>
      <c r="J60" s="6"/>
      <c r="K60" s="7">
        <v>0</v>
      </c>
      <c r="L60" s="7">
        <v>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8">
        <f>'C0703'!W60-'C0703'!X60-(0.8*'C0703'!Y60)-(0.5*'C0703'!Z60)</f>
        <v>0</v>
      </c>
      <c r="AC60" s="7">
        <v>0</v>
      </c>
      <c r="AD60" s="7">
        <v>0</v>
      </c>
      <c r="AE60" s="6"/>
      <c r="AF60" s="6"/>
      <c r="AG60" s="5"/>
    </row>
  </sheetData>
  <sheetProtection sheet="1" objects="1" scenarios="1"/>
  <mergeCells count="37">
    <mergeCell ref="D56:AG56"/>
    <mergeCell ref="M23:M24"/>
    <mergeCell ref="N23:N24"/>
    <mergeCell ref="O23:O24"/>
    <mergeCell ref="P23:P24"/>
    <mergeCell ref="Q23:Q24"/>
    <mergeCell ref="R23:R24"/>
    <mergeCell ref="Z22:Z24"/>
    <mergeCell ref="AA22:AA24"/>
    <mergeCell ref="AC22:AC24"/>
    <mergeCell ref="X21:AA21"/>
    <mergeCell ref="D10:H10"/>
    <mergeCell ref="D32:AG32"/>
    <mergeCell ref="D40:AG40"/>
    <mergeCell ref="AF22:AF24"/>
    <mergeCell ref="AG22:AG24"/>
    <mergeCell ref="AB21:AB24"/>
    <mergeCell ref="AD21:AD24"/>
    <mergeCell ref="AE21:AE24"/>
    <mergeCell ref="Y22:Y24"/>
    <mergeCell ref="X22:X24"/>
    <mergeCell ref="M22:N22"/>
    <mergeCell ref="O22:P22"/>
    <mergeCell ref="Q22:R22"/>
    <mergeCell ref="T22:T24"/>
    <mergeCell ref="U22:V22"/>
    <mergeCell ref="V23:V24"/>
    <mergeCell ref="D17:AG17"/>
    <mergeCell ref="J19:O19"/>
    <mergeCell ref="I21:J21"/>
    <mergeCell ref="K21:K24"/>
    <mergeCell ref="L21:L24"/>
    <mergeCell ref="M21:R21"/>
    <mergeCell ref="S21:S24"/>
    <mergeCell ref="T21:V21"/>
    <mergeCell ref="W21:W24"/>
    <mergeCell ref="J22:J2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359</v>
      </c>
    </row>
    <row r="6" spans="1:2" ht="11.25" hidden="1">
      <c r="A6" t="s">
        <v>169</v>
      </c>
      <c r="B6" t="s">
        <v>358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spans="1:33" ht="11.25" hidden="1">
      <c r="A14" t="s">
        <v>151</v>
      </c>
      <c r="D14" s="3" t="s">
        <v>150</v>
      </c>
      <c r="H14" t="s">
        <v>149</v>
      </c>
      <c r="I14" t="s">
        <v>104</v>
      </c>
      <c r="J14" t="s">
        <v>93</v>
      </c>
      <c r="K14" t="s">
        <v>103</v>
      </c>
      <c r="L14" t="s">
        <v>102</v>
      </c>
      <c r="M14" t="s">
        <v>148</v>
      </c>
      <c r="N14" t="s">
        <v>147</v>
      </c>
      <c r="O14" t="s">
        <v>146</v>
      </c>
      <c r="P14" t="s">
        <v>145</v>
      </c>
      <c r="Q14" t="s">
        <v>144</v>
      </c>
      <c r="R14" t="s">
        <v>143</v>
      </c>
      <c r="S14" t="s">
        <v>100</v>
      </c>
      <c r="T14" t="s">
        <v>89</v>
      </c>
      <c r="U14" t="s">
        <v>142</v>
      </c>
      <c r="V14" t="s">
        <v>79</v>
      </c>
      <c r="W14" t="s">
        <v>98</v>
      </c>
      <c r="X14" t="s">
        <v>141</v>
      </c>
      <c r="Y14" t="s">
        <v>140</v>
      </c>
      <c r="Z14" t="s">
        <v>139</v>
      </c>
      <c r="AA14" t="s">
        <v>138</v>
      </c>
      <c r="AB14" s="83" t="s">
        <v>96</v>
      </c>
      <c r="AC14" t="s">
        <v>78</v>
      </c>
      <c r="AD14" t="s">
        <v>95</v>
      </c>
      <c r="AE14" t="s">
        <v>94</v>
      </c>
      <c r="AF14" t="s">
        <v>87</v>
      </c>
      <c r="AG14" t="s">
        <v>86</v>
      </c>
    </row>
    <row r="15" spans="1:33" s="1" customFormat="1" ht="11.25">
      <c r="A15" s="1" t="s">
        <v>137</v>
      </c>
      <c r="D15" s="70" t="s">
        <v>136</v>
      </c>
      <c r="F15" s="1" t="s">
        <v>135</v>
      </c>
      <c r="H15" s="1" t="s">
        <v>134</v>
      </c>
      <c r="I15" s="1">
        <v>10</v>
      </c>
      <c r="J15" s="1">
        <v>20</v>
      </c>
      <c r="K15" s="1">
        <v>30</v>
      </c>
      <c r="L15" s="1">
        <v>40</v>
      </c>
      <c r="M15" s="1">
        <v>50</v>
      </c>
      <c r="N15" s="1">
        <v>60</v>
      </c>
      <c r="O15" s="1">
        <v>70</v>
      </c>
      <c r="P15" s="1">
        <v>80</v>
      </c>
      <c r="Q15" s="1">
        <v>90</v>
      </c>
      <c r="R15" s="1">
        <v>100</v>
      </c>
      <c r="S15" s="1">
        <v>110</v>
      </c>
      <c r="T15" s="1">
        <v>120</v>
      </c>
      <c r="U15" s="1">
        <v>130</v>
      </c>
      <c r="V15" s="1">
        <v>140</v>
      </c>
      <c r="W15" s="1">
        <v>150</v>
      </c>
      <c r="X15" s="1">
        <v>160</v>
      </c>
      <c r="Y15" s="1">
        <v>170</v>
      </c>
      <c r="Z15" s="1">
        <v>180</v>
      </c>
      <c r="AA15" s="1">
        <v>190</v>
      </c>
      <c r="AB15" s="85">
        <v>200</v>
      </c>
      <c r="AC15" s="1">
        <v>210</v>
      </c>
      <c r="AD15" s="1">
        <v>215</v>
      </c>
      <c r="AE15" s="1">
        <v>220</v>
      </c>
      <c r="AF15" s="1">
        <v>230</v>
      </c>
      <c r="AG15" s="1">
        <v>240</v>
      </c>
    </row>
    <row r="16" spans="1:33" ht="11.25" hidden="1">
      <c r="A16" t="s">
        <v>133</v>
      </c>
      <c r="I16" t="s">
        <v>357</v>
      </c>
      <c r="J16" t="s">
        <v>356</v>
      </c>
      <c r="K16" t="s">
        <v>355</v>
      </c>
      <c r="L16" t="s">
        <v>354</v>
      </c>
      <c r="M16" t="s">
        <v>353</v>
      </c>
      <c r="N16" t="s">
        <v>352</v>
      </c>
      <c r="O16" t="s">
        <v>351</v>
      </c>
      <c r="P16" t="s">
        <v>350</v>
      </c>
      <c r="Q16" t="s">
        <v>349</v>
      </c>
      <c r="R16" t="s">
        <v>348</v>
      </c>
      <c r="S16" t="s">
        <v>347</v>
      </c>
      <c r="T16" t="s">
        <v>346</v>
      </c>
      <c r="U16" t="s">
        <v>345</v>
      </c>
      <c r="V16" t="s">
        <v>344</v>
      </c>
      <c r="W16" t="s">
        <v>343</v>
      </c>
      <c r="X16" t="s">
        <v>342</v>
      </c>
      <c r="Y16" t="s">
        <v>341</v>
      </c>
      <c r="Z16" t="s">
        <v>340</v>
      </c>
      <c r="AA16" t="s">
        <v>339</v>
      </c>
      <c r="AB16" s="83" t="s">
        <v>338</v>
      </c>
      <c r="AC16" t="s">
        <v>337</v>
      </c>
      <c r="AD16" t="s">
        <v>336</v>
      </c>
      <c r="AE16" t="s">
        <v>335</v>
      </c>
      <c r="AF16" t="s">
        <v>334</v>
      </c>
      <c r="AG16" t="s">
        <v>333</v>
      </c>
    </row>
    <row r="17" spans="1:33" ht="27" customHeight="1">
      <c r="A17" t="s">
        <v>10</v>
      </c>
      <c r="D17" s="124" t="s">
        <v>212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6"/>
    </row>
    <row r="18" ht="18" customHeight="1">
      <c r="A18" t="s">
        <v>10</v>
      </c>
    </row>
    <row r="19" spans="1:15" ht="18" customHeight="1">
      <c r="A19" t="s">
        <v>10</v>
      </c>
      <c r="H19" s="66" t="s">
        <v>106</v>
      </c>
      <c r="I19" s="4"/>
      <c r="J19" s="102" t="s">
        <v>332</v>
      </c>
      <c r="K19" s="133"/>
      <c r="L19" s="133"/>
      <c r="M19" s="133"/>
      <c r="N19" s="133"/>
      <c r="O19" s="134"/>
    </row>
    <row r="20" ht="12" thickBot="1">
      <c r="A20" t="s">
        <v>10</v>
      </c>
    </row>
    <row r="21" spans="1:33" s="4" customFormat="1" ht="84.75" customHeight="1">
      <c r="A21" t="s">
        <v>10</v>
      </c>
      <c r="D21" s="65"/>
      <c r="F21" s="25"/>
      <c r="G21" s="24"/>
      <c r="H21" s="64"/>
      <c r="I21" s="105" t="s">
        <v>104</v>
      </c>
      <c r="J21" s="106"/>
      <c r="K21" s="99" t="s">
        <v>103</v>
      </c>
      <c r="L21" s="99" t="s">
        <v>102</v>
      </c>
      <c r="M21" s="107" t="s">
        <v>101</v>
      </c>
      <c r="N21" s="108"/>
      <c r="O21" s="108"/>
      <c r="P21" s="108"/>
      <c r="Q21" s="108"/>
      <c r="R21" s="109"/>
      <c r="S21" s="99" t="s">
        <v>100</v>
      </c>
      <c r="T21" s="107" t="s">
        <v>99</v>
      </c>
      <c r="U21" s="92"/>
      <c r="V21" s="93"/>
      <c r="W21" s="107" t="s">
        <v>98</v>
      </c>
      <c r="X21" s="107" t="s">
        <v>97</v>
      </c>
      <c r="Y21" s="108"/>
      <c r="Z21" s="108"/>
      <c r="AA21" s="109"/>
      <c r="AB21" s="127" t="s">
        <v>96</v>
      </c>
      <c r="AC21" s="63"/>
      <c r="AD21" s="105" t="s">
        <v>95</v>
      </c>
      <c r="AE21" s="105" t="s">
        <v>94</v>
      </c>
      <c r="AF21" s="62"/>
      <c r="AG21" s="61"/>
    </row>
    <row r="22" spans="1:33" s="4" customFormat="1" ht="61.5" customHeight="1">
      <c r="A22" t="s">
        <v>10</v>
      </c>
      <c r="D22" s="59"/>
      <c r="F22" s="25"/>
      <c r="G22" s="24"/>
      <c r="H22" s="58"/>
      <c r="I22" s="57"/>
      <c r="J22" s="96" t="s">
        <v>93</v>
      </c>
      <c r="K22" s="97"/>
      <c r="L22" s="100"/>
      <c r="M22" s="110" t="s">
        <v>92</v>
      </c>
      <c r="N22" s="111"/>
      <c r="O22" s="110" t="s">
        <v>91</v>
      </c>
      <c r="P22" s="112"/>
      <c r="Q22" s="110" t="s">
        <v>90</v>
      </c>
      <c r="R22" s="112"/>
      <c r="S22" s="97"/>
      <c r="T22" s="96" t="s">
        <v>89</v>
      </c>
      <c r="U22" s="113" t="s">
        <v>88</v>
      </c>
      <c r="V22" s="116"/>
      <c r="W22" s="111"/>
      <c r="X22" s="117">
        <v>0</v>
      </c>
      <c r="Y22" s="117">
        <v>0.2</v>
      </c>
      <c r="Z22" s="117">
        <v>0.5</v>
      </c>
      <c r="AA22" s="117">
        <v>1</v>
      </c>
      <c r="AB22" s="128"/>
      <c r="AC22" s="96" t="s">
        <v>78</v>
      </c>
      <c r="AD22" s="97"/>
      <c r="AE22" s="97"/>
      <c r="AF22" s="96" t="s">
        <v>87</v>
      </c>
      <c r="AG22" s="118" t="s">
        <v>86</v>
      </c>
    </row>
    <row r="23" spans="1:33" s="4" customFormat="1" ht="101.25" customHeight="1">
      <c r="A23" t="s">
        <v>10</v>
      </c>
      <c r="D23" s="59"/>
      <c r="F23" s="25"/>
      <c r="G23" s="24"/>
      <c r="H23" s="58"/>
      <c r="I23" s="57"/>
      <c r="J23" s="97"/>
      <c r="K23" s="97"/>
      <c r="L23" s="100"/>
      <c r="M23" s="113" t="s">
        <v>85</v>
      </c>
      <c r="N23" s="113" t="s">
        <v>84</v>
      </c>
      <c r="O23" s="96" t="s">
        <v>83</v>
      </c>
      <c r="P23" s="96" t="s">
        <v>82</v>
      </c>
      <c r="Q23" s="96" t="s">
        <v>81</v>
      </c>
      <c r="R23" s="96" t="s">
        <v>80</v>
      </c>
      <c r="S23" s="97"/>
      <c r="T23" s="97"/>
      <c r="U23" s="60"/>
      <c r="V23" s="96" t="s">
        <v>79</v>
      </c>
      <c r="W23" s="110"/>
      <c r="X23" s="90"/>
      <c r="Y23" s="90"/>
      <c r="Z23" s="90"/>
      <c r="AA23" s="90"/>
      <c r="AB23" s="128"/>
      <c r="AC23" s="97"/>
      <c r="AD23" s="97"/>
      <c r="AE23" s="97"/>
      <c r="AF23" s="97"/>
      <c r="AG23" s="119"/>
    </row>
    <row r="24" spans="1:33" s="4" customFormat="1" ht="14.25">
      <c r="A24" t="s">
        <v>10</v>
      </c>
      <c r="D24" s="59"/>
      <c r="F24" s="25"/>
      <c r="G24" s="24"/>
      <c r="H24" s="58"/>
      <c r="I24" s="55"/>
      <c r="J24" s="98"/>
      <c r="K24" s="98"/>
      <c r="L24" s="101"/>
      <c r="M24" s="114"/>
      <c r="N24" s="114"/>
      <c r="O24" s="97"/>
      <c r="P24" s="97"/>
      <c r="Q24" s="98"/>
      <c r="R24" s="98"/>
      <c r="S24" s="97"/>
      <c r="T24" s="98"/>
      <c r="U24" s="56"/>
      <c r="V24" s="115"/>
      <c r="W24" s="96"/>
      <c r="X24" s="91"/>
      <c r="Y24" s="90"/>
      <c r="Z24" s="90"/>
      <c r="AA24" s="90"/>
      <c r="AB24" s="128"/>
      <c r="AC24" s="98" t="s">
        <v>78</v>
      </c>
      <c r="AD24" s="98"/>
      <c r="AE24" s="98"/>
      <c r="AF24" s="98"/>
      <c r="AG24" s="120"/>
    </row>
    <row r="25" spans="1:33" s="4" customFormat="1" ht="14.25">
      <c r="A25" t="s">
        <v>10</v>
      </c>
      <c r="D25" s="54"/>
      <c r="F25" s="25"/>
      <c r="G25" s="24"/>
      <c r="H25" s="53"/>
      <c r="I25" s="52" t="s">
        <v>63</v>
      </c>
      <c r="J25" s="51" t="s">
        <v>60</v>
      </c>
      <c r="K25" s="51" t="s">
        <v>57</v>
      </c>
      <c r="L25" s="51" t="s">
        <v>54</v>
      </c>
      <c r="M25" s="51" t="s">
        <v>51</v>
      </c>
      <c r="N25" s="51" t="s">
        <v>48</v>
      </c>
      <c r="O25" s="51" t="s">
        <v>44</v>
      </c>
      <c r="P25" s="51" t="s">
        <v>41</v>
      </c>
      <c r="Q25" s="51" t="s">
        <v>38</v>
      </c>
      <c r="R25" s="51" t="s">
        <v>77</v>
      </c>
      <c r="S25" s="51" t="s">
        <v>76</v>
      </c>
      <c r="T25" s="50" t="s">
        <v>75</v>
      </c>
      <c r="U25" s="50" t="s">
        <v>74</v>
      </c>
      <c r="V25" s="50" t="s">
        <v>73</v>
      </c>
      <c r="W25" s="50" t="s">
        <v>72</v>
      </c>
      <c r="X25" s="50" t="s">
        <v>71</v>
      </c>
      <c r="Y25" s="50" t="s">
        <v>70</v>
      </c>
      <c r="Z25" s="50" t="s">
        <v>69</v>
      </c>
      <c r="AA25" s="50" t="s">
        <v>68</v>
      </c>
      <c r="AB25" s="84" t="s">
        <v>67</v>
      </c>
      <c r="AC25" s="49" t="s">
        <v>66</v>
      </c>
      <c r="AD25" s="49">
        <v>215</v>
      </c>
      <c r="AE25" s="48">
        <v>220</v>
      </c>
      <c r="AF25" s="47" t="s">
        <v>65</v>
      </c>
      <c r="AG25" s="46" t="s">
        <v>64</v>
      </c>
    </row>
    <row r="26" spans="1:33" s="4" customFormat="1" ht="14.25">
      <c r="A26" s="4" t="s">
        <v>2</v>
      </c>
      <c r="C26" s="45" t="s">
        <v>61</v>
      </c>
      <c r="D26" s="39" t="s">
        <v>63</v>
      </c>
      <c r="E26" s="4" t="s">
        <v>331</v>
      </c>
      <c r="F26" s="25">
        <v>10</v>
      </c>
      <c r="G26" s="24"/>
      <c r="H26" s="44" t="s">
        <v>61</v>
      </c>
      <c r="I26" s="29">
        <f>'C0704'!I33+'C0704'!I34+'C0704'!I35+'C0704'!I37+'C0704'!I39</f>
        <v>0</v>
      </c>
      <c r="J26" s="15"/>
      <c r="K26" s="29">
        <f>'C0704'!K33+'C0704'!K34+'C0704'!K35+'C0704'!K37+'C0704'!K39</f>
        <v>0</v>
      </c>
      <c r="L26" s="29">
        <f>'C0704'!L33+'C0704'!L34+'C0704'!L35+'C0704'!L37+'C0704'!L39</f>
        <v>0</v>
      </c>
      <c r="M26" s="29">
        <f>'C0704'!M33+'C0704'!M34+'C0704'!M35+'C0704'!M37+'C0704'!M39</f>
        <v>0</v>
      </c>
      <c r="N26" s="29">
        <f>'C0704'!N33+'C0704'!N34+'C0704'!N35+'C0704'!N37+'C0704'!N39</f>
        <v>0</v>
      </c>
      <c r="O26" s="29">
        <f>'C0704'!O33+'C0704'!O34+'C0704'!O35+'C0704'!O37+'C0704'!O39</f>
        <v>0</v>
      </c>
      <c r="P26" s="29">
        <f>'C0704'!P33+'C0704'!P34+'C0704'!P35+'C0704'!P37+'C0704'!P39</f>
        <v>0</v>
      </c>
      <c r="Q26" s="29">
        <f>'C0704'!Q33+'C0704'!Q34+'C0704'!Q35+'C0704'!Q37+'C0704'!Q39</f>
        <v>0</v>
      </c>
      <c r="R26" s="29">
        <f>'C0704'!R33+'C0704'!R34+'C0704'!R35+'C0704'!R37+'C0704'!R39</f>
        <v>0</v>
      </c>
      <c r="S26" s="29">
        <f>'C0704'!S33+'C0704'!S34+'C0704'!S35+'C0704'!S37+'C0704'!S39</f>
        <v>0</v>
      </c>
      <c r="T26" s="29">
        <f>'C0704'!T33+'C0704'!T34+'C0704'!T35+'C0704'!T37+'C0704'!T39</f>
        <v>0</v>
      </c>
      <c r="U26" s="29">
        <f>'C0704'!U33+'C0704'!U34+'C0704'!U35+'C0704'!U37+'C0704'!U39</f>
        <v>0</v>
      </c>
      <c r="V26" s="29">
        <f>'C0704'!V33+'C0704'!V34+'C0704'!V35+'C0704'!V37+'C0704'!V39</f>
        <v>0</v>
      </c>
      <c r="W26" s="29">
        <f>'C0704'!W33+'C0704'!W34+'C0704'!W35+'C0704'!W37+'C0704'!W39</f>
        <v>0</v>
      </c>
      <c r="X26" s="29">
        <f>'C0704'!X34</f>
        <v>0</v>
      </c>
      <c r="Y26" s="29">
        <f>'C0704'!Y34</f>
        <v>0</v>
      </c>
      <c r="Z26" s="29">
        <f>'C0704'!Z34</f>
        <v>0</v>
      </c>
      <c r="AA26" s="29">
        <f>'C0704'!AA34</f>
        <v>0</v>
      </c>
      <c r="AB26" s="17">
        <f>'C0704'!AB33+'C0704'!AB34+'C0704'!AB35+'C0704'!AB37+'C0704'!AB39</f>
        <v>0</v>
      </c>
      <c r="AC26" s="29">
        <f>'C0704'!AC33+'C0704'!AC34+'C0704'!AC35+'C0704'!AC37+'C0704'!AC39</f>
        <v>0</v>
      </c>
      <c r="AD26" s="29">
        <f>'C0704'!AD33+'C0704'!AD34+'C0704'!AD35+'C0704'!AD37+'C0704'!AD39</f>
        <v>0</v>
      </c>
      <c r="AE26" s="29">
        <f>'C0704'!AE33+'C0704'!AE34+'C0704'!AE35+'C0704'!AE37+'C0704'!AE39</f>
        <v>0</v>
      </c>
      <c r="AF26" s="16">
        <v>0</v>
      </c>
      <c r="AG26" s="28">
        <v>0</v>
      </c>
    </row>
    <row r="27" spans="1:33" s="4" customFormat="1" ht="14.25">
      <c r="A27" s="4" t="s">
        <v>2</v>
      </c>
      <c r="C27" s="43" t="s">
        <v>58</v>
      </c>
      <c r="D27" s="39" t="s">
        <v>60</v>
      </c>
      <c r="E27" s="4" t="s">
        <v>330</v>
      </c>
      <c r="F27" s="25">
        <v>20</v>
      </c>
      <c r="G27" s="24"/>
      <c r="H27" s="42" t="s">
        <v>58</v>
      </c>
      <c r="I27" s="16">
        <v>0</v>
      </c>
      <c r="J27" s="15"/>
      <c r="K27" s="16">
        <v>0</v>
      </c>
      <c r="L27" s="29">
        <f>'C0704'!I27+'C0704'!K27</f>
        <v>0</v>
      </c>
      <c r="M27" s="16">
        <v>0</v>
      </c>
      <c r="N27" s="16">
        <v>0</v>
      </c>
      <c r="O27" s="16">
        <v>0</v>
      </c>
      <c r="P27" s="16">
        <v>0</v>
      </c>
      <c r="Q27" s="29">
        <f>'C0704'!M27+'C0704'!N27+'C0704'!O27+'C0704'!P27</f>
        <v>0</v>
      </c>
      <c r="R27" s="16">
        <v>0</v>
      </c>
      <c r="S27" s="29">
        <f>'C0704'!L27+'C0704'!Q27+'C0704'!R27</f>
        <v>0</v>
      </c>
      <c r="T27" s="16">
        <v>0</v>
      </c>
      <c r="U27" s="16">
        <v>0</v>
      </c>
      <c r="V27" s="16">
        <v>0</v>
      </c>
      <c r="W27" s="29">
        <f>'C0704'!S27+'C0704'!T27+'C0704'!U27</f>
        <v>0</v>
      </c>
      <c r="X27" s="16">
        <v>0</v>
      </c>
      <c r="Y27" s="16">
        <v>0</v>
      </c>
      <c r="Z27" s="16">
        <v>0</v>
      </c>
      <c r="AA27" s="16">
        <v>0</v>
      </c>
      <c r="AB27" s="17">
        <f>'C0704'!W27-'C0704'!X27-(0.8*'C0704'!Y27)-(0.5*'C0704'!Z27)</f>
        <v>0</v>
      </c>
      <c r="AC27" s="16">
        <v>0</v>
      </c>
      <c r="AD27" s="16">
        <v>0</v>
      </c>
      <c r="AE27" s="16">
        <v>0</v>
      </c>
      <c r="AF27" s="15"/>
      <c r="AG27" s="14"/>
    </row>
    <row r="28" spans="1:33" s="4" customFormat="1" ht="28.5">
      <c r="A28" s="4" t="s">
        <v>2</v>
      </c>
      <c r="C28" s="20" t="s">
        <v>55</v>
      </c>
      <c r="D28" s="39" t="s">
        <v>57</v>
      </c>
      <c r="E28" s="4" t="s">
        <v>329</v>
      </c>
      <c r="F28" s="25">
        <v>30</v>
      </c>
      <c r="G28" s="24"/>
      <c r="H28" s="18" t="s">
        <v>55</v>
      </c>
      <c r="I28" s="16">
        <v>0</v>
      </c>
      <c r="J28" s="15"/>
      <c r="K28" s="16">
        <v>0</v>
      </c>
      <c r="L28" s="29">
        <f>'C0704'!I28+'C0704'!K28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'C0704'!M28+'C0704'!N28+'C0704'!O28+'C0704'!P28</f>
        <v>0</v>
      </c>
      <c r="R28" s="16">
        <v>0</v>
      </c>
      <c r="S28" s="29">
        <f>'C0704'!L28+'C0704'!Q28+'C0704'!R28</f>
        <v>0</v>
      </c>
      <c r="T28" s="16">
        <v>0</v>
      </c>
      <c r="U28" s="16">
        <v>0</v>
      </c>
      <c r="V28" s="16">
        <v>0</v>
      </c>
      <c r="W28" s="29">
        <f>'C0704'!S28+'C0704'!T28+'C0704'!U28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'C0704'!W28-'C0704'!X28-(0.8*'C0704'!Y28)-(0.5*'C0704'!Z28)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43" t="s">
        <v>52</v>
      </c>
      <c r="D29" s="19" t="s">
        <v>54</v>
      </c>
      <c r="E29" s="4" t="s">
        <v>328</v>
      </c>
      <c r="F29" s="11">
        <v>40</v>
      </c>
      <c r="G29" s="10"/>
      <c r="H29" s="42" t="s">
        <v>52</v>
      </c>
      <c r="I29" s="16">
        <v>0</v>
      </c>
      <c r="J29" s="15"/>
      <c r="K29" s="16">
        <v>0</v>
      </c>
      <c r="L29" s="29">
        <f>'C0704'!I29+'C0704'!K29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'C0704'!M29+'C0704'!N29+'C0704'!O29+'C0704'!P29</f>
        <v>0</v>
      </c>
      <c r="R29" s="16">
        <v>0</v>
      </c>
      <c r="S29" s="29">
        <f>'C0704'!L29+'C0704'!Q29+'C0704'!R29</f>
        <v>0</v>
      </c>
      <c r="T29" s="16">
        <v>0</v>
      </c>
      <c r="U29" s="16">
        <v>0</v>
      </c>
      <c r="V29" s="16">
        <v>0</v>
      </c>
      <c r="W29" s="29">
        <f>'C0704'!S29+'C0704'!T29+'C0704'!U29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'C0704'!W29-'C0704'!X29-(0.8*'C0704'!Y29)-(0.5*'C0704'!Z29)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49</v>
      </c>
      <c r="D30" s="19" t="s">
        <v>51</v>
      </c>
      <c r="E30" s="4" t="s">
        <v>327</v>
      </c>
      <c r="F30" s="11">
        <v>50</v>
      </c>
      <c r="G30" s="10"/>
      <c r="H30" s="42" t="s">
        <v>49</v>
      </c>
      <c r="I30" s="16">
        <v>0</v>
      </c>
      <c r="J30" s="15"/>
      <c r="K30" s="16">
        <v>0</v>
      </c>
      <c r="L30" s="29">
        <f>'C0704'!I30+'C0704'!K30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'C0704'!M30+'C0704'!N30+'C0704'!O30+'C0704'!P30</f>
        <v>0</v>
      </c>
      <c r="R30" s="16">
        <v>0</v>
      </c>
      <c r="S30" s="29">
        <f>'C0704'!L30+'C0704'!Q30+'C0704'!R30</f>
        <v>0</v>
      </c>
      <c r="T30" s="16">
        <v>0</v>
      </c>
      <c r="U30" s="16">
        <v>0</v>
      </c>
      <c r="V30" s="16">
        <v>0</v>
      </c>
      <c r="W30" s="29">
        <f>'C0704'!S30+'C0704'!T30+'C0704'!U30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'C0704'!W30-'C0704'!X30-(0.8*'C0704'!Y30)-(0.5*'C0704'!Z30)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46</v>
      </c>
      <c r="D31" s="19" t="s">
        <v>48</v>
      </c>
      <c r="E31" s="4" t="s">
        <v>326</v>
      </c>
      <c r="F31" s="11">
        <v>60</v>
      </c>
      <c r="G31" s="10"/>
      <c r="H31" s="42" t="s">
        <v>46</v>
      </c>
      <c r="I31" s="16">
        <v>0</v>
      </c>
      <c r="J31" s="15"/>
      <c r="K31" s="16">
        <v>0</v>
      </c>
      <c r="L31" s="29">
        <f>'C0704'!I31+'C0704'!K31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'C0704'!M31+'C0704'!N31+'C0704'!O31+'C0704'!P31</f>
        <v>0</v>
      </c>
      <c r="R31" s="16">
        <v>0</v>
      </c>
      <c r="S31" s="29">
        <f>'C0704'!L31+'C0704'!Q31+'C0704'!R31</f>
        <v>0</v>
      </c>
      <c r="T31" s="16">
        <v>0</v>
      </c>
      <c r="U31" s="16">
        <v>0</v>
      </c>
      <c r="V31" s="16">
        <v>0</v>
      </c>
      <c r="W31" s="29">
        <f>'C0704'!S31+'C0704'!T31+'C0704'!U31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'C0704'!W31-'C0704'!X31-(0.8*'C0704'!Y31)-(0.5*'C0704'!Z31)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14.25">
      <c r="A32" s="4" t="s">
        <v>10</v>
      </c>
      <c r="C32" s="27"/>
      <c r="D32" s="129" t="s">
        <v>45</v>
      </c>
      <c r="E32" s="130"/>
      <c r="F32" s="130"/>
      <c r="G32" s="13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2"/>
    </row>
    <row r="33" spans="1:33" s="4" customFormat="1" ht="14.25">
      <c r="A33" s="4" t="s">
        <v>2</v>
      </c>
      <c r="C33" s="41" t="s">
        <v>42</v>
      </c>
      <c r="D33" s="19" t="s">
        <v>44</v>
      </c>
      <c r="E33" s="4" t="s">
        <v>325</v>
      </c>
      <c r="F33" s="11">
        <v>70</v>
      </c>
      <c r="G33" s="10"/>
      <c r="H33" s="40" t="s">
        <v>42</v>
      </c>
      <c r="I33" s="16">
        <v>0</v>
      </c>
      <c r="J33" s="16">
        <v>0</v>
      </c>
      <c r="K33" s="16">
        <v>0</v>
      </c>
      <c r="L33" s="29">
        <f>'C0704'!I33+'C0704'!K33</f>
        <v>0</v>
      </c>
      <c r="M33" s="16">
        <v>0</v>
      </c>
      <c r="N33" s="16">
        <v>0</v>
      </c>
      <c r="O33" s="16">
        <v>0</v>
      </c>
      <c r="P33" s="16">
        <v>0</v>
      </c>
      <c r="Q33" s="29">
        <f>'C0704'!M33+'C0704'!N33+'C0704'!O33+'C0704'!P33</f>
        <v>0</v>
      </c>
      <c r="R33" s="16">
        <v>0</v>
      </c>
      <c r="S33" s="29">
        <f>'C0704'!L33+'C0704'!Q33+'C0704'!R33</f>
        <v>0</v>
      </c>
      <c r="T33" s="16">
        <v>0</v>
      </c>
      <c r="U33" s="16">
        <v>0</v>
      </c>
      <c r="V33" s="16">
        <v>0</v>
      </c>
      <c r="W33" s="29">
        <f>'C0704'!S33+'C0704'!T33+'C0704'!U33</f>
        <v>0</v>
      </c>
      <c r="X33" s="15"/>
      <c r="Y33" s="15"/>
      <c r="Z33" s="15"/>
      <c r="AA33" s="15"/>
      <c r="AB33" s="34">
        <v>0</v>
      </c>
      <c r="AC33" s="16">
        <v>0</v>
      </c>
      <c r="AD33" s="16">
        <v>0</v>
      </c>
      <c r="AE33" s="16">
        <v>0</v>
      </c>
      <c r="AF33" s="15"/>
      <c r="AG33" s="14"/>
    </row>
    <row r="34" spans="1:33" s="4" customFormat="1" ht="14.25">
      <c r="A34" s="4" t="s">
        <v>2</v>
      </c>
      <c r="C34" s="41" t="s">
        <v>39</v>
      </c>
      <c r="D34" s="19" t="s">
        <v>41</v>
      </c>
      <c r="E34" s="4" t="s">
        <v>324</v>
      </c>
      <c r="F34" s="11">
        <v>80</v>
      </c>
      <c r="G34" s="10"/>
      <c r="H34" s="40" t="s">
        <v>39</v>
      </c>
      <c r="I34" s="16">
        <v>0</v>
      </c>
      <c r="J34" s="16">
        <v>0</v>
      </c>
      <c r="K34" s="16">
        <v>0</v>
      </c>
      <c r="L34" s="29">
        <f>'C0704'!I34+'C0704'!K34</f>
        <v>0</v>
      </c>
      <c r="M34" s="16">
        <v>0</v>
      </c>
      <c r="N34" s="16">
        <v>0</v>
      </c>
      <c r="O34" s="16">
        <v>0</v>
      </c>
      <c r="P34" s="16">
        <v>0</v>
      </c>
      <c r="Q34" s="29">
        <f>'C0704'!M34+'C0704'!N34+'C0704'!O34+'C0704'!P34</f>
        <v>0</v>
      </c>
      <c r="R34" s="16">
        <v>0</v>
      </c>
      <c r="S34" s="29">
        <f>'C0704'!L34+'C0704'!Q34+'C0704'!R34</f>
        <v>0</v>
      </c>
      <c r="T34" s="16">
        <v>0</v>
      </c>
      <c r="U34" s="16">
        <v>0</v>
      </c>
      <c r="V34" s="16">
        <v>0</v>
      </c>
      <c r="W34" s="29">
        <f>'C0704'!S34+'C0704'!T34+'C0704'!U34</f>
        <v>0</v>
      </c>
      <c r="X34" s="16">
        <v>0</v>
      </c>
      <c r="Y34" s="16">
        <v>0</v>
      </c>
      <c r="Z34" s="16">
        <v>0</v>
      </c>
      <c r="AA34" s="16">
        <v>0</v>
      </c>
      <c r="AB34" s="17">
        <f>'C0704'!W34-'C0704'!X34-(0.8*'C0704'!Y34)-(0.5*'C0704'!Z34)</f>
        <v>0</v>
      </c>
      <c r="AC34" s="16">
        <v>0</v>
      </c>
      <c r="AD34" s="16">
        <v>0</v>
      </c>
      <c r="AE34" s="16">
        <v>0</v>
      </c>
      <c r="AF34" s="15"/>
      <c r="AG34" s="14"/>
    </row>
    <row r="35" spans="1:33" s="4" customFormat="1" ht="14.25">
      <c r="A35" s="4" t="s">
        <v>2</v>
      </c>
      <c r="C35" s="36" t="s">
        <v>36</v>
      </c>
      <c r="D35" s="39" t="s">
        <v>38</v>
      </c>
      <c r="E35" s="4" t="s">
        <v>323</v>
      </c>
      <c r="F35" s="25">
        <v>90</v>
      </c>
      <c r="G35" s="24"/>
      <c r="H35" s="35" t="s">
        <v>36</v>
      </c>
      <c r="I35" s="16">
        <v>0</v>
      </c>
      <c r="J35" s="15"/>
      <c r="K35" s="16">
        <v>0</v>
      </c>
      <c r="L35" s="29">
        <f>'C0704'!I35+'C0704'!K35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'C0704'!M35+'C0704'!N35+'C0704'!O35+'C0704'!P35</f>
        <v>0</v>
      </c>
      <c r="R35" s="16">
        <v>0</v>
      </c>
      <c r="S35" s="29">
        <f>'C0704'!L35+'C0704'!Q35+'C0704'!R35</f>
        <v>0</v>
      </c>
      <c r="T35" s="16">
        <v>0</v>
      </c>
      <c r="U35" s="16">
        <v>0</v>
      </c>
      <c r="V35" s="16">
        <v>0</v>
      </c>
      <c r="W35" s="29">
        <f>'C0704'!S35+'C0704'!T35+'C0704'!U35</f>
        <v>0</v>
      </c>
      <c r="X35" s="15"/>
      <c r="Y35" s="15"/>
      <c r="Z35" s="15"/>
      <c r="AA35" s="15"/>
      <c r="AB35" s="34"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28.5">
      <c r="A36" s="4" t="s">
        <v>2</v>
      </c>
      <c r="C36" s="38" t="s">
        <v>31</v>
      </c>
      <c r="D36" s="19">
        <v>100</v>
      </c>
      <c r="E36" s="4" t="s">
        <v>322</v>
      </c>
      <c r="F36" s="11">
        <v>100</v>
      </c>
      <c r="G36" s="10"/>
      <c r="H36" s="37" t="s">
        <v>31</v>
      </c>
      <c r="I36" s="16">
        <v>0</v>
      </c>
      <c r="J36" s="15"/>
      <c r="K36" s="16"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34">
        <v>0</v>
      </c>
      <c r="AC36" s="15"/>
      <c r="AD36" s="15"/>
      <c r="AE36" s="15"/>
      <c r="AF36" s="15"/>
      <c r="AG36" s="14"/>
    </row>
    <row r="37" spans="1:33" s="4" customFormat="1" ht="14.25">
      <c r="A37" s="4" t="s">
        <v>2</v>
      </c>
      <c r="C37" s="36" t="s">
        <v>33</v>
      </c>
      <c r="D37" s="19">
        <v>110</v>
      </c>
      <c r="E37" s="4" t="s">
        <v>321</v>
      </c>
      <c r="F37" s="11">
        <v>110</v>
      </c>
      <c r="G37" s="10"/>
      <c r="H37" s="35" t="s">
        <v>33</v>
      </c>
      <c r="I37" s="16">
        <v>0</v>
      </c>
      <c r="J37" s="15"/>
      <c r="K37" s="16">
        <v>0</v>
      </c>
      <c r="L37" s="29">
        <f>'C0704'!I37+'C0704'!K37</f>
        <v>0</v>
      </c>
      <c r="M37" s="16">
        <v>0</v>
      </c>
      <c r="N37" s="16">
        <v>0</v>
      </c>
      <c r="O37" s="16">
        <v>0</v>
      </c>
      <c r="P37" s="16">
        <v>0</v>
      </c>
      <c r="Q37" s="29">
        <f>'C0704'!M37+'C0704'!N37+'C0704'!O37+'C0704'!P37</f>
        <v>0</v>
      </c>
      <c r="R37" s="16">
        <v>0</v>
      </c>
      <c r="S37" s="29">
        <f>'C0704'!L37+'C0704'!Q37+'C0704'!R37</f>
        <v>0</v>
      </c>
      <c r="T37" s="16">
        <v>0</v>
      </c>
      <c r="U37" s="16">
        <v>0</v>
      </c>
      <c r="V37" s="16">
        <v>0</v>
      </c>
      <c r="W37" s="29">
        <f>'C0704'!S37+'C0704'!T37+'C0704'!U37</f>
        <v>0</v>
      </c>
      <c r="X37" s="15"/>
      <c r="Y37" s="15"/>
      <c r="Z37" s="15"/>
      <c r="AA37" s="15"/>
      <c r="AB37" s="34">
        <v>0</v>
      </c>
      <c r="AC37" s="16">
        <v>0</v>
      </c>
      <c r="AD37" s="16">
        <v>0</v>
      </c>
      <c r="AE37" s="16">
        <v>0</v>
      </c>
      <c r="AF37" s="15"/>
      <c r="AG37" s="14"/>
    </row>
    <row r="38" spans="1:33" s="4" customFormat="1" ht="28.5">
      <c r="A38" s="4" t="s">
        <v>2</v>
      </c>
      <c r="C38" s="38" t="s">
        <v>31</v>
      </c>
      <c r="D38" s="19">
        <v>120</v>
      </c>
      <c r="E38" s="4" t="s">
        <v>320</v>
      </c>
      <c r="F38" s="11">
        <v>120</v>
      </c>
      <c r="G38" s="10"/>
      <c r="H38" s="37" t="s">
        <v>31</v>
      </c>
      <c r="I38" s="16">
        <v>0</v>
      </c>
      <c r="J38" s="15"/>
      <c r="K38" s="16"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34">
        <v>0</v>
      </c>
      <c r="AC38" s="15"/>
      <c r="AD38" s="15"/>
      <c r="AE38" s="15"/>
      <c r="AF38" s="15"/>
      <c r="AG38" s="14"/>
    </row>
    <row r="39" spans="1:33" s="4" customFormat="1" ht="14.25">
      <c r="A39" s="4" t="s">
        <v>2</v>
      </c>
      <c r="C39" s="36" t="s">
        <v>29</v>
      </c>
      <c r="D39" s="19">
        <v>130</v>
      </c>
      <c r="E39" s="4" t="s">
        <v>319</v>
      </c>
      <c r="F39" s="11">
        <v>130</v>
      </c>
      <c r="G39" s="10"/>
      <c r="H39" s="35" t="s">
        <v>29</v>
      </c>
      <c r="I39" s="16">
        <v>0</v>
      </c>
      <c r="J39" s="15"/>
      <c r="K39" s="16">
        <v>0</v>
      </c>
      <c r="L39" s="29">
        <f>'C0704'!I39+'C0704'!K39</f>
        <v>0</v>
      </c>
      <c r="M39" s="16">
        <v>0</v>
      </c>
      <c r="N39" s="16">
        <v>0</v>
      </c>
      <c r="O39" s="16">
        <v>0</v>
      </c>
      <c r="P39" s="16">
        <v>0</v>
      </c>
      <c r="Q39" s="29">
        <f>'C0704'!M39+'C0704'!N39+'C0704'!O39+'C0704'!P39</f>
        <v>0</v>
      </c>
      <c r="R39" s="16">
        <v>0</v>
      </c>
      <c r="S39" s="29">
        <f>'C0704'!L39+'C0704'!Q39+'C0704'!R39</f>
        <v>0</v>
      </c>
      <c r="T39" s="16">
        <v>0</v>
      </c>
      <c r="U39" s="16">
        <v>0</v>
      </c>
      <c r="V39" s="16">
        <v>0</v>
      </c>
      <c r="W39" s="29">
        <f>'C0704'!S39+'C0704'!T39+'C0704'!U39</f>
        <v>0</v>
      </c>
      <c r="X39" s="15"/>
      <c r="Y39" s="15"/>
      <c r="Z39" s="15"/>
      <c r="AA39" s="15"/>
      <c r="AB39" s="34">
        <v>0</v>
      </c>
      <c r="AC39" s="16">
        <v>0</v>
      </c>
      <c r="AD39" s="16">
        <v>0</v>
      </c>
      <c r="AE39" s="16">
        <v>0</v>
      </c>
      <c r="AF39" s="15"/>
      <c r="AG39" s="14"/>
    </row>
    <row r="40" spans="1:33" s="4" customFormat="1" ht="14.25">
      <c r="A40" s="4" t="s">
        <v>10</v>
      </c>
      <c r="C40" s="27"/>
      <c r="D40" s="129" t="s">
        <v>28</v>
      </c>
      <c r="E40" s="130"/>
      <c r="F40" s="130"/>
      <c r="G40" s="130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2"/>
    </row>
    <row r="41" spans="1:33" s="4" customFormat="1" ht="14.25">
      <c r="A41" s="4" t="s">
        <v>2</v>
      </c>
      <c r="C41" s="33">
        <v>0</v>
      </c>
      <c r="D41" s="19">
        <v>140</v>
      </c>
      <c r="E41" s="4" t="s">
        <v>318</v>
      </c>
      <c r="F41" s="11">
        <v>140</v>
      </c>
      <c r="G41" s="10"/>
      <c r="H41" s="32">
        <v>0</v>
      </c>
      <c r="I41" s="16">
        <v>0</v>
      </c>
      <c r="J41" s="15"/>
      <c r="K41" s="16">
        <v>0</v>
      </c>
      <c r="L41" s="29">
        <f>'C0704'!I41+'C0704'!K41</f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7">
        <f>'C0704'!W41-'C0704'!X41-(0.8*'C0704'!Y41)-(0.5*'C0704'!Z41)</f>
        <v>0</v>
      </c>
      <c r="AC41" s="16">
        <v>0</v>
      </c>
      <c r="AD41" s="16">
        <v>0</v>
      </c>
      <c r="AE41" s="16">
        <v>0</v>
      </c>
      <c r="AF41" s="16">
        <v>0</v>
      </c>
      <c r="AG41" s="28">
        <v>0</v>
      </c>
    </row>
    <row r="42" spans="1:33" s="4" customFormat="1" ht="14.25">
      <c r="A42" s="4" t="s">
        <v>2</v>
      </c>
      <c r="C42" s="33">
        <v>0.02</v>
      </c>
      <c r="D42" s="19">
        <v>150</v>
      </c>
      <c r="E42" s="4" t="s">
        <v>317</v>
      </c>
      <c r="F42" s="11">
        <v>150</v>
      </c>
      <c r="G42" s="10"/>
      <c r="H42" s="32">
        <v>0.02</v>
      </c>
      <c r="I42" s="16">
        <v>0</v>
      </c>
      <c r="J42" s="15"/>
      <c r="K42" s="16">
        <v>0</v>
      </c>
      <c r="L42" s="29">
        <f>'C0704'!I42+'C0704'!K42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'C0704'!W42-'C0704'!X42-(0.8*'C0704'!Y42)-(0.5*'C0704'!Z42)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0.04</v>
      </c>
      <c r="D43" s="19">
        <v>160</v>
      </c>
      <c r="E43" s="4" t="s">
        <v>316</v>
      </c>
      <c r="F43" s="11">
        <v>160</v>
      </c>
      <c r="G43" s="10"/>
      <c r="H43" s="32">
        <v>0.04</v>
      </c>
      <c r="I43" s="16">
        <v>0</v>
      </c>
      <c r="J43" s="15"/>
      <c r="K43" s="16">
        <v>0</v>
      </c>
      <c r="L43" s="29">
        <f>'C0704'!I43+'C0704'!K43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'C0704'!W43-'C0704'!X43-(0.8*'C0704'!Y43)-(0.5*'C0704'!Z43)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0.1</v>
      </c>
      <c r="D44" s="19">
        <v>170</v>
      </c>
      <c r="E44" s="4" t="s">
        <v>315</v>
      </c>
      <c r="F44" s="11">
        <v>170</v>
      </c>
      <c r="G44" s="10"/>
      <c r="H44" s="32">
        <v>0.1</v>
      </c>
      <c r="I44" s="16">
        <v>0</v>
      </c>
      <c r="J44" s="15"/>
      <c r="K44" s="16">
        <v>0</v>
      </c>
      <c r="L44" s="29">
        <f>'C0704'!I44+'C0704'!K44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'C0704'!W44-'C0704'!X44-(0.8*'C0704'!Y44)-(0.5*'C0704'!Z44)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0.2</v>
      </c>
      <c r="D45" s="19">
        <v>180</v>
      </c>
      <c r="E45" s="4" t="s">
        <v>314</v>
      </c>
      <c r="F45" s="11">
        <v>180</v>
      </c>
      <c r="G45" s="10"/>
      <c r="H45" s="32">
        <v>0.2</v>
      </c>
      <c r="I45" s="16">
        <v>0</v>
      </c>
      <c r="J45" s="15"/>
      <c r="K45" s="16">
        <v>0</v>
      </c>
      <c r="L45" s="29">
        <f>'C0704'!I45+'C0704'!K45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'C0704'!W45-'C0704'!X45-(0.8*'C0704'!Y45)-(0.5*'C0704'!Z45)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0.35</v>
      </c>
      <c r="D46" s="19">
        <v>190</v>
      </c>
      <c r="E46" s="4" t="s">
        <v>313</v>
      </c>
      <c r="F46" s="11">
        <v>190</v>
      </c>
      <c r="G46" s="10"/>
      <c r="H46" s="32">
        <v>0.35</v>
      </c>
      <c r="I46" s="16">
        <v>0</v>
      </c>
      <c r="J46" s="15"/>
      <c r="K46" s="16">
        <v>0</v>
      </c>
      <c r="L46" s="29">
        <f>'C0704'!I46+'C0704'!K46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'C0704'!W46-'C0704'!X46-(0.8*'C0704'!Y46)-(0.5*'C0704'!Z46)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0.5</v>
      </c>
      <c r="D47" s="19">
        <v>200</v>
      </c>
      <c r="E47" s="4" t="s">
        <v>312</v>
      </c>
      <c r="F47" s="11">
        <v>200</v>
      </c>
      <c r="G47" s="10"/>
      <c r="H47" s="32">
        <v>0.5</v>
      </c>
      <c r="I47" s="16">
        <v>0</v>
      </c>
      <c r="J47" s="15"/>
      <c r="K47" s="16">
        <v>0</v>
      </c>
      <c r="L47" s="29">
        <f>'C0704'!I47+'C0704'!K47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'C0704'!W47-'C0704'!X47-(0.8*'C0704'!Y47)-(0.5*'C0704'!Z47)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0.7</v>
      </c>
      <c r="D48" s="19">
        <v>210</v>
      </c>
      <c r="E48" s="4" t="s">
        <v>311</v>
      </c>
      <c r="F48" s="11">
        <v>210</v>
      </c>
      <c r="G48" s="10"/>
      <c r="H48" s="32">
        <v>0.7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'C0704'!W48-'C0704'!X48-(0.8*'C0704'!Y48)-(0.5*'C0704'!Z48)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0.75</v>
      </c>
      <c r="D49" s="19">
        <v>220</v>
      </c>
      <c r="E49" s="4" t="s">
        <v>310</v>
      </c>
      <c r="F49" s="11">
        <v>220</v>
      </c>
      <c r="G49" s="10"/>
      <c r="H49" s="32">
        <v>0.75</v>
      </c>
      <c r="I49" s="16">
        <v>0</v>
      </c>
      <c r="J49" s="15"/>
      <c r="K49" s="16">
        <v>0</v>
      </c>
      <c r="L49" s="29">
        <f>'C0704'!I49+'C0704'!K49</f>
        <v>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'C0704'!W49-'C0704'!X49-(0.8*'C0704'!Y49)-(0.5*'C0704'!Z49)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1</v>
      </c>
      <c r="D50" s="19">
        <v>230</v>
      </c>
      <c r="E50" s="4" t="s">
        <v>309</v>
      </c>
      <c r="F50" s="11">
        <v>230</v>
      </c>
      <c r="G50" s="10"/>
      <c r="H50" s="32">
        <v>1</v>
      </c>
      <c r="I50" s="16">
        <v>0</v>
      </c>
      <c r="J50" s="15"/>
      <c r="K50" s="16">
        <v>0</v>
      </c>
      <c r="L50" s="29">
        <f>'C0704'!I50+'C0704'!K50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'C0704'!W50-'C0704'!X50-(0.8*'C0704'!Y50)-(0.5*'C0704'!Z50)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1.5</v>
      </c>
      <c r="D51" s="19">
        <v>240</v>
      </c>
      <c r="E51" s="4" t="s">
        <v>308</v>
      </c>
      <c r="F51" s="11">
        <v>240</v>
      </c>
      <c r="G51" s="10"/>
      <c r="H51" s="32">
        <v>1.5</v>
      </c>
      <c r="I51" s="16">
        <v>0</v>
      </c>
      <c r="J51" s="15"/>
      <c r="K51" s="16">
        <v>0</v>
      </c>
      <c r="L51" s="29">
        <f>'C0704'!I51+'C0704'!K51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'C0704'!W51-'C0704'!X51-(0.8*'C0704'!Y51)-(0.5*'C0704'!Z51)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2.5</v>
      </c>
      <c r="D52" s="19">
        <v>250</v>
      </c>
      <c r="E52" s="4" t="s">
        <v>307</v>
      </c>
      <c r="F52" s="11">
        <v>250</v>
      </c>
      <c r="G52" s="10"/>
      <c r="H52" s="32">
        <v>2.5</v>
      </c>
      <c r="I52" s="16">
        <v>0</v>
      </c>
      <c r="J52" s="15"/>
      <c r="K52" s="16">
        <v>0</v>
      </c>
      <c r="L52" s="29">
        <f>'C0704'!I52+'C0704'!K52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'C0704'!W52-'C0704'!X52-(0.8*'C0704'!Y52)-(0.5*'C0704'!Z52)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3.7</v>
      </c>
      <c r="D53" s="19">
        <v>260</v>
      </c>
      <c r="E53" s="4" t="s">
        <v>306</v>
      </c>
      <c r="F53" s="11">
        <v>260</v>
      </c>
      <c r="G53" s="10"/>
      <c r="H53" s="32">
        <v>3.7</v>
      </c>
      <c r="I53" s="16">
        <v>0</v>
      </c>
      <c r="J53" s="15"/>
      <c r="K53" s="16">
        <v>0</v>
      </c>
      <c r="L53" s="29">
        <f>'C0704'!I53+'C0704'!K53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'C0704'!W53-'C0704'!X53-(0.8*'C0704'!Y53)-(0.5*'C0704'!Z53)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 t="s">
        <v>13</v>
      </c>
      <c r="D54" s="19">
        <v>270</v>
      </c>
      <c r="E54" s="4" t="s">
        <v>305</v>
      </c>
      <c r="F54" s="11">
        <v>270</v>
      </c>
      <c r="G54" s="10"/>
      <c r="H54" s="32" t="s">
        <v>13</v>
      </c>
      <c r="I54" s="16">
        <v>0</v>
      </c>
      <c r="J54" s="15"/>
      <c r="K54" s="16">
        <v>0</v>
      </c>
      <c r="L54" s="29">
        <f>'C0704'!I54+'C0704'!K54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'C0704'!W54-'C0704'!X54-(0.8*'C0704'!Y54)-(0.5*'C0704'!Z54)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1" t="s">
        <v>11</v>
      </c>
      <c r="D55" s="19">
        <v>280</v>
      </c>
      <c r="E55" s="4" t="s">
        <v>304</v>
      </c>
      <c r="F55" s="11">
        <v>280</v>
      </c>
      <c r="G55" s="10"/>
      <c r="H55" s="30" t="s">
        <v>11</v>
      </c>
      <c r="I55" s="16">
        <v>0</v>
      </c>
      <c r="J55" s="15"/>
      <c r="K55" s="16">
        <v>0</v>
      </c>
      <c r="L55" s="29">
        <f>'C0704'!I55+'C0704'!K55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'C0704'!W55-'C0704'!X55-(0.8*'C0704'!Y55)-(0.5*'C0704'!Z55)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10</v>
      </c>
      <c r="C56" s="27"/>
      <c r="D56" s="129" t="s">
        <v>9</v>
      </c>
      <c r="E56" s="130"/>
      <c r="F56" s="130"/>
      <c r="G56" s="130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2"/>
    </row>
    <row r="57" spans="1:33" s="4" customFormat="1" ht="28.5">
      <c r="A57" s="4" t="s">
        <v>2</v>
      </c>
      <c r="C57" s="20" t="s">
        <v>7</v>
      </c>
      <c r="D57" s="19">
        <v>290</v>
      </c>
      <c r="E57" s="4" t="s">
        <v>303</v>
      </c>
      <c r="F57" s="11">
        <v>290</v>
      </c>
      <c r="G57" s="10"/>
      <c r="H57" s="18" t="s">
        <v>7</v>
      </c>
      <c r="I57" s="16">
        <v>0</v>
      </c>
      <c r="J57" s="15"/>
      <c r="K57" s="16">
        <v>0</v>
      </c>
      <c r="L57" s="16">
        <v>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7">
        <f>'C0704'!W57-'C0704'!X57-(0.8*'C0704'!Y57)-(0.5*'C0704'!Z57)</f>
        <v>0</v>
      </c>
      <c r="AC57" s="16">
        <v>0</v>
      </c>
      <c r="AD57" s="16">
        <v>0</v>
      </c>
      <c r="AE57" s="16">
        <v>0</v>
      </c>
      <c r="AF57" s="15"/>
      <c r="AG57" s="14"/>
    </row>
    <row r="58" spans="1:33" s="4" customFormat="1" ht="28.5">
      <c r="A58" s="4" t="s">
        <v>2</v>
      </c>
      <c r="C58" s="20" t="s">
        <v>5</v>
      </c>
      <c r="D58" s="19">
        <v>300</v>
      </c>
      <c r="E58" s="4" t="s">
        <v>302</v>
      </c>
      <c r="F58" s="11">
        <v>300</v>
      </c>
      <c r="G58" s="10"/>
      <c r="H58" s="18" t="s">
        <v>5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'C0704'!W58-'C0704'!X58-(0.8*'C0704'!Y58)-(0.5*'C0704'!Z58)</f>
        <v>0</v>
      </c>
      <c r="AC58" s="16">
        <v>0</v>
      </c>
      <c r="AD58" s="16">
        <v>0</v>
      </c>
      <c r="AE58" s="15"/>
      <c r="AF58" s="15"/>
      <c r="AG58" s="14"/>
    </row>
    <row r="59" spans="1:33" s="4" customFormat="1" ht="28.5">
      <c r="A59" s="4" t="s">
        <v>2</v>
      </c>
      <c r="C59" s="20" t="s">
        <v>3</v>
      </c>
      <c r="D59" s="19">
        <v>310</v>
      </c>
      <c r="E59" s="4" t="s">
        <v>301</v>
      </c>
      <c r="F59" s="11">
        <v>310</v>
      </c>
      <c r="G59" s="10"/>
      <c r="H59" s="18" t="s">
        <v>3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'C0704'!W59-'C0704'!X59-(0.8*'C0704'!Y59)-(0.5*'C0704'!Z59)</f>
        <v>0</v>
      </c>
      <c r="AC59" s="16">
        <v>0</v>
      </c>
      <c r="AD59" s="16">
        <v>0</v>
      </c>
      <c r="AE59" s="16">
        <v>0</v>
      </c>
      <c r="AF59" s="15"/>
      <c r="AG59" s="14"/>
    </row>
    <row r="60" spans="1:33" s="4" customFormat="1" ht="29.25" thickBot="1">
      <c r="A60" s="4" t="s">
        <v>2</v>
      </c>
      <c r="C60" s="13" t="s">
        <v>0</v>
      </c>
      <c r="D60" s="12">
        <v>320</v>
      </c>
      <c r="E60" s="4" t="s">
        <v>300</v>
      </c>
      <c r="F60" s="11">
        <v>320</v>
      </c>
      <c r="G60" s="10"/>
      <c r="H60" s="9" t="s">
        <v>0</v>
      </c>
      <c r="I60" s="7">
        <v>0</v>
      </c>
      <c r="J60" s="6"/>
      <c r="K60" s="7">
        <v>0</v>
      </c>
      <c r="L60" s="7">
        <v>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8">
        <f>'C0704'!W60-'C0704'!X60-(0.8*'C0704'!Y60)-(0.5*'C0704'!Z60)</f>
        <v>0</v>
      </c>
      <c r="AC60" s="7">
        <v>0</v>
      </c>
      <c r="AD60" s="7">
        <v>0</v>
      </c>
      <c r="AE60" s="6"/>
      <c r="AF60" s="6"/>
      <c r="AG60" s="5"/>
    </row>
  </sheetData>
  <sheetProtection sheet="1" objects="1" scenarios="1"/>
  <mergeCells count="37">
    <mergeCell ref="D32:AG32"/>
    <mergeCell ref="D40:AG40"/>
    <mergeCell ref="D56:AG56"/>
    <mergeCell ref="M23:M24"/>
    <mergeCell ref="N23:N24"/>
    <mergeCell ref="O23:O24"/>
    <mergeCell ref="P23:P24"/>
    <mergeCell ref="Q23:Q24"/>
    <mergeCell ref="R23:R24"/>
    <mergeCell ref="Y22:Y24"/>
    <mergeCell ref="AA22:AA24"/>
    <mergeCell ref="AC22:AC24"/>
    <mergeCell ref="AF22:AF24"/>
    <mergeCell ref="AG22:AG24"/>
    <mergeCell ref="AB21:AB24"/>
    <mergeCell ref="AD21:AD24"/>
    <mergeCell ref="AE21:AE24"/>
    <mergeCell ref="X21:AA21"/>
    <mergeCell ref="X22:X24"/>
    <mergeCell ref="T22:T24"/>
    <mergeCell ref="U22:V22"/>
    <mergeCell ref="V23:V24"/>
    <mergeCell ref="Z22:Z24"/>
    <mergeCell ref="J22:J24"/>
    <mergeCell ref="M22:N22"/>
    <mergeCell ref="O22:P22"/>
    <mergeCell ref="Q22:R22"/>
    <mergeCell ref="D9:H9"/>
    <mergeCell ref="D17:AG17"/>
    <mergeCell ref="J19:O19"/>
    <mergeCell ref="I21:J21"/>
    <mergeCell ref="K21:K24"/>
    <mergeCell ref="L21:L24"/>
    <mergeCell ref="M21:R21"/>
    <mergeCell ref="S21:S24"/>
    <mergeCell ref="T21:V21"/>
    <mergeCell ref="W21:W2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419</v>
      </c>
    </row>
    <row r="6" spans="1:2" ht="11.25" hidden="1">
      <c r="A6" t="s">
        <v>169</v>
      </c>
      <c r="B6" t="s">
        <v>418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417</v>
      </c>
      <c r="J17" t="s">
        <v>416</v>
      </c>
      <c r="K17" t="s">
        <v>415</v>
      </c>
      <c r="L17" t="s">
        <v>414</v>
      </c>
      <c r="M17" t="s">
        <v>413</v>
      </c>
      <c r="N17" t="s">
        <v>412</v>
      </c>
      <c r="O17" t="s">
        <v>411</v>
      </c>
      <c r="P17" t="s">
        <v>410</v>
      </c>
      <c r="Q17" t="s">
        <v>409</v>
      </c>
      <c r="R17" t="s">
        <v>408</v>
      </c>
      <c r="S17" t="s">
        <v>407</v>
      </c>
      <c r="T17" t="s">
        <v>406</v>
      </c>
      <c r="U17" t="s">
        <v>405</v>
      </c>
      <c r="V17" t="s">
        <v>404</v>
      </c>
      <c r="W17" t="s">
        <v>403</v>
      </c>
      <c r="X17" t="s">
        <v>402</v>
      </c>
      <c r="Y17" t="s">
        <v>401</v>
      </c>
      <c r="Z17" t="s">
        <v>400</v>
      </c>
      <c r="AA17" t="s">
        <v>399</v>
      </c>
      <c r="AB17" s="83" t="s">
        <v>398</v>
      </c>
      <c r="AC17" t="s">
        <v>397</v>
      </c>
      <c r="AD17" t="s">
        <v>396</v>
      </c>
      <c r="AE17" t="s">
        <v>395</v>
      </c>
      <c r="AF17" t="s">
        <v>394</v>
      </c>
      <c r="AG17" t="s">
        <v>393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392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391</v>
      </c>
      <c r="F27" s="25">
        <v>10</v>
      </c>
      <c r="G27" s="24"/>
      <c r="H27" s="44" t="s">
        <v>61</v>
      </c>
      <c r="I27" s="29">
        <f>'C0705'!I34+'C0705'!I35+'C0705'!I36+'C0705'!I38+'C0705'!I40</f>
        <v>0</v>
      </c>
      <c r="J27" s="15"/>
      <c r="K27" s="29">
        <f>'C0705'!K34+'C0705'!K35+'C0705'!K36+'C0705'!K38+'C0705'!K40</f>
        <v>0</v>
      </c>
      <c r="L27" s="29">
        <f>'C0705'!L34+'C0705'!L35+'C0705'!L36+'C0705'!L38+'C0705'!L40</f>
        <v>0</v>
      </c>
      <c r="M27" s="29">
        <f>'C0705'!M34+'C0705'!M35+'C0705'!M36+'C0705'!M38+'C0705'!M40</f>
        <v>0</v>
      </c>
      <c r="N27" s="29">
        <f>'C0705'!N34+'C0705'!N35+'C0705'!N36+'C0705'!N38+'C0705'!N40</f>
        <v>0</v>
      </c>
      <c r="O27" s="29">
        <f>'C0705'!O34+'C0705'!O35+'C0705'!O36+'C0705'!O38+'C0705'!O40</f>
        <v>0</v>
      </c>
      <c r="P27" s="29">
        <f>'C0705'!P34+'C0705'!P35+'C0705'!P36+'C0705'!P38+'C0705'!P40</f>
        <v>0</v>
      </c>
      <c r="Q27" s="29">
        <f>'C0705'!Q34+'C0705'!Q35+'C0705'!Q36+'C0705'!Q38+'C0705'!Q40</f>
        <v>0</v>
      </c>
      <c r="R27" s="29">
        <f>'C0705'!R34+'C0705'!R35+'C0705'!R36+'C0705'!R38+'C0705'!R40</f>
        <v>0</v>
      </c>
      <c r="S27" s="29">
        <f>'C0705'!S34+'C0705'!S35+'C0705'!S36+'C0705'!S38+'C0705'!S40</f>
        <v>0</v>
      </c>
      <c r="T27" s="29">
        <f>'C0705'!T34+'C0705'!T35+'C0705'!T36+'C0705'!T38+'C0705'!T40</f>
        <v>0</v>
      </c>
      <c r="U27" s="29">
        <f>'C0705'!U34+'C0705'!U35+'C0705'!U36+'C0705'!U38+'C0705'!U40</f>
        <v>0</v>
      </c>
      <c r="V27" s="29">
        <f>'C0705'!V34+'C0705'!V35+'C0705'!V36+'C0705'!V38+'C0705'!V40</f>
        <v>0</v>
      </c>
      <c r="W27" s="29">
        <f>'C0705'!W34+'C0705'!W35+'C0705'!W36+'C0705'!W38+'C0705'!W40</f>
        <v>0</v>
      </c>
      <c r="X27" s="29">
        <f>'C0705'!X35</f>
        <v>0</v>
      </c>
      <c r="Y27" s="29">
        <f>'C0705'!Y35</f>
        <v>0</v>
      </c>
      <c r="Z27" s="29">
        <f>'C0705'!Z35</f>
        <v>0</v>
      </c>
      <c r="AA27" s="29">
        <f>'C0705'!AA35</f>
        <v>0</v>
      </c>
      <c r="AB27" s="17">
        <f>'C0705'!AB34+'C0705'!AB35+'C0705'!AB36+'C0705'!AB38+'C0705'!AB40</f>
        <v>0</v>
      </c>
      <c r="AC27" s="29">
        <f>'C0705'!AC34+'C0705'!AC35+'C0705'!AC36+'C0705'!AC38+'C0705'!AC40</f>
        <v>0</v>
      </c>
      <c r="AD27" s="29">
        <f>'C0705'!AD34+'C0705'!AD35+'C0705'!AD36+'C0705'!AD38+'C0705'!AD40</f>
        <v>0</v>
      </c>
      <c r="AE27" s="29">
        <f>'C0705'!AE34+'C0705'!AE35+'C0705'!AE36+'C0705'!AE38+'C0705'!AE40</f>
        <v>0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390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'C0705'!I28+'C0705'!K28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'C0705'!M28+'C0705'!N28+'C0705'!O28+'C0705'!P28</f>
        <v>0</v>
      </c>
      <c r="R28" s="16">
        <v>0</v>
      </c>
      <c r="S28" s="29">
        <f>'C0705'!L28+'C0705'!Q28+'C0705'!R28</f>
        <v>0</v>
      </c>
      <c r="T28" s="16">
        <v>0</v>
      </c>
      <c r="U28" s="16">
        <v>0</v>
      </c>
      <c r="V28" s="16">
        <v>0</v>
      </c>
      <c r="W28" s="29">
        <f>'C0705'!S28+'C0705'!T28+'C0705'!U28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'C0705'!W28-'C0705'!X28-(0.8*'C0705'!Y28)-(0.5*'C0705'!Z28)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389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'C0705'!I29+'C0705'!K29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'C0705'!M29+'C0705'!N29+'C0705'!O29+'C0705'!P29</f>
        <v>0</v>
      </c>
      <c r="R29" s="16">
        <v>0</v>
      </c>
      <c r="S29" s="29">
        <f>'C0705'!L29+'C0705'!Q29+'C0705'!R29</f>
        <v>0</v>
      </c>
      <c r="T29" s="16">
        <v>0</v>
      </c>
      <c r="U29" s="16">
        <v>0</v>
      </c>
      <c r="V29" s="16">
        <v>0</v>
      </c>
      <c r="W29" s="29">
        <f>'C0705'!S29+'C0705'!T29+'C0705'!U29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'C0705'!W29-'C0705'!X29-(0.8*'C0705'!Y29)-(0.5*'C0705'!Z29)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388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'C0705'!I30+'C0705'!K30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'C0705'!M30+'C0705'!N30+'C0705'!O30+'C0705'!P30</f>
        <v>0</v>
      </c>
      <c r="R30" s="16">
        <v>0</v>
      </c>
      <c r="S30" s="29">
        <f>'C0705'!L30+'C0705'!Q30+'C0705'!R30</f>
        <v>0</v>
      </c>
      <c r="T30" s="16">
        <v>0</v>
      </c>
      <c r="U30" s="16">
        <v>0</v>
      </c>
      <c r="V30" s="16">
        <v>0</v>
      </c>
      <c r="W30" s="29">
        <f>'C0705'!S30+'C0705'!T30+'C0705'!U30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'C0705'!W30-'C0705'!X30-(0.8*'C0705'!Y30)-(0.5*'C0705'!Z30)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387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'C0705'!I31+'C0705'!K31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'C0705'!M31+'C0705'!N31+'C0705'!O31+'C0705'!P31</f>
        <v>0</v>
      </c>
      <c r="R31" s="16">
        <v>0</v>
      </c>
      <c r="S31" s="29">
        <f>'C0705'!L31+'C0705'!Q31+'C0705'!R31</f>
        <v>0</v>
      </c>
      <c r="T31" s="16">
        <v>0</v>
      </c>
      <c r="U31" s="16">
        <v>0</v>
      </c>
      <c r="V31" s="16">
        <v>0</v>
      </c>
      <c r="W31" s="29">
        <f>'C0705'!S31+'C0705'!T31+'C0705'!U31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'C0705'!W31-'C0705'!X31-(0.8*'C0705'!Y31)-(0.5*'C0705'!Z31)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386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'C0705'!I32+'C0705'!K32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'C0705'!M32+'C0705'!N32+'C0705'!O32+'C0705'!P32</f>
        <v>0</v>
      </c>
      <c r="R32" s="16">
        <v>0</v>
      </c>
      <c r="S32" s="29">
        <f>'C0705'!L32+'C0705'!Q32+'C0705'!R32</f>
        <v>0</v>
      </c>
      <c r="T32" s="16">
        <v>0</v>
      </c>
      <c r="U32" s="16">
        <v>0</v>
      </c>
      <c r="V32" s="16">
        <v>0</v>
      </c>
      <c r="W32" s="29">
        <f>'C0705'!S32+'C0705'!T32+'C0705'!U32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'C0705'!W32-'C0705'!X32-(0.8*'C0705'!Y32)-(0.5*'C0705'!Z32)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385</v>
      </c>
      <c r="F34" s="11">
        <v>70</v>
      </c>
      <c r="G34" s="10"/>
      <c r="H34" s="40" t="s">
        <v>42</v>
      </c>
      <c r="I34" s="16">
        <v>0</v>
      </c>
      <c r="J34" s="16">
        <v>0</v>
      </c>
      <c r="K34" s="16">
        <v>0</v>
      </c>
      <c r="L34" s="29">
        <f>'C0705'!I34+'C0705'!K34</f>
        <v>0</v>
      </c>
      <c r="M34" s="16">
        <v>0</v>
      </c>
      <c r="N34" s="16">
        <v>0</v>
      </c>
      <c r="O34" s="16">
        <v>0</v>
      </c>
      <c r="P34" s="16">
        <v>0</v>
      </c>
      <c r="Q34" s="29">
        <f>'C0705'!M34+'C0705'!N34+'C0705'!O34+'C0705'!P34</f>
        <v>0</v>
      </c>
      <c r="R34" s="16">
        <v>0</v>
      </c>
      <c r="S34" s="29">
        <f>'C0705'!L34+'C0705'!Q34+'C0705'!R34</f>
        <v>0</v>
      </c>
      <c r="T34" s="16">
        <v>0</v>
      </c>
      <c r="U34" s="16">
        <v>0</v>
      </c>
      <c r="V34" s="16">
        <v>0</v>
      </c>
      <c r="W34" s="29">
        <f>'C0705'!S34+'C0705'!T34+'C0705'!U34</f>
        <v>0</v>
      </c>
      <c r="X34" s="15"/>
      <c r="Y34" s="15"/>
      <c r="Z34" s="15"/>
      <c r="AA34" s="15"/>
      <c r="AB34" s="34">
        <v>0</v>
      </c>
      <c r="AC34" s="16">
        <v>0</v>
      </c>
      <c r="AD34" s="16">
        <v>0</v>
      </c>
      <c r="AE34" s="16">
        <v>0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384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'C0705'!I35+'C0705'!K35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'C0705'!M35+'C0705'!N35+'C0705'!O35+'C0705'!P35</f>
        <v>0</v>
      </c>
      <c r="R35" s="16">
        <v>0</v>
      </c>
      <c r="S35" s="29">
        <f>'C0705'!L35+'C0705'!Q35+'C0705'!R35</f>
        <v>0</v>
      </c>
      <c r="T35" s="16">
        <v>0</v>
      </c>
      <c r="U35" s="16">
        <v>0</v>
      </c>
      <c r="V35" s="16">
        <v>0</v>
      </c>
      <c r="W35" s="29">
        <f>'C0705'!S35+'C0705'!T35+'C0705'!U35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'C0705'!W35-'C0705'!X35-(0.8*'C0705'!Y35)-(0.5*'C0705'!Z35)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383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'C0705'!I36+'C0705'!K36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'C0705'!M36+'C0705'!N36+'C0705'!O36+'C0705'!P36</f>
        <v>0</v>
      </c>
      <c r="R36" s="16">
        <v>0</v>
      </c>
      <c r="S36" s="29">
        <f>'C0705'!L36+'C0705'!Q36+'C0705'!R36</f>
        <v>0</v>
      </c>
      <c r="T36" s="16">
        <v>0</v>
      </c>
      <c r="U36" s="16">
        <v>0</v>
      </c>
      <c r="V36" s="16">
        <v>0</v>
      </c>
      <c r="W36" s="29">
        <f>'C0705'!S36+'C0705'!T36+'C0705'!U36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382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381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'C0705'!I38+'C0705'!K38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'C0705'!M38+'C0705'!N38+'C0705'!O38+'C0705'!P38</f>
        <v>0</v>
      </c>
      <c r="R38" s="16">
        <v>0</v>
      </c>
      <c r="S38" s="29">
        <f>'C0705'!L38+'C0705'!Q38+'C0705'!R38</f>
        <v>0</v>
      </c>
      <c r="T38" s="16">
        <v>0</v>
      </c>
      <c r="U38" s="16">
        <v>0</v>
      </c>
      <c r="V38" s="16">
        <v>0</v>
      </c>
      <c r="W38" s="29">
        <f>'C0705'!S38+'C0705'!T38+'C0705'!U38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380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379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'C0705'!I40+'C0705'!K40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'C0705'!M40+'C0705'!N40+'C0705'!O40+'C0705'!P40</f>
        <v>0</v>
      </c>
      <c r="R40" s="16">
        <v>0</v>
      </c>
      <c r="S40" s="29">
        <f>'C0705'!L40+'C0705'!Q40+'C0705'!R40</f>
        <v>0</v>
      </c>
      <c r="T40" s="16">
        <v>0</v>
      </c>
      <c r="U40" s="16">
        <v>0</v>
      </c>
      <c r="V40" s="16">
        <v>0</v>
      </c>
      <c r="W40" s="29">
        <f>'C0705'!S40+'C0705'!T40+'C0705'!U40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378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'C0705'!I42+'C0705'!K42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'C0705'!W42-'C0705'!X42-(0.8*'C0705'!Y42)-(0.5*'C0705'!Z42)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377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'C0705'!I43+'C0705'!K43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'C0705'!W43-'C0705'!X43-(0.8*'C0705'!Y43)-(0.5*'C0705'!Z43)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376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'C0705'!I44+'C0705'!K44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'C0705'!W44-'C0705'!X44-(0.8*'C0705'!Y44)-(0.5*'C0705'!Z44)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375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'C0705'!I45+'C0705'!K45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'C0705'!W45-'C0705'!X45-(0.8*'C0705'!Y45)-(0.5*'C0705'!Z45)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374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'C0705'!I46+'C0705'!K46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'C0705'!W46-'C0705'!X46-(0.8*'C0705'!Y46)-(0.5*'C0705'!Z46)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373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'C0705'!I47+'C0705'!K47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'C0705'!W47-'C0705'!X47-(0.8*'C0705'!Y47)-(0.5*'C0705'!Z47)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372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'C0705'!I48+'C0705'!K48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'C0705'!W48-'C0705'!X48-(0.8*'C0705'!Y48)-(0.5*'C0705'!Z48)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371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'C0705'!W49-'C0705'!X49-(0.8*'C0705'!Y49)-(0.5*'C0705'!Z49)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370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'C0705'!I50+'C0705'!K50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'C0705'!W50-'C0705'!X50-(0.8*'C0705'!Y50)-(0.5*'C0705'!Z50)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369</v>
      </c>
      <c r="F51" s="11">
        <v>230</v>
      </c>
      <c r="G51" s="10"/>
      <c r="H51" s="32">
        <v>1</v>
      </c>
      <c r="I51" s="16">
        <v>0</v>
      </c>
      <c r="J51" s="15"/>
      <c r="K51" s="16">
        <v>0</v>
      </c>
      <c r="L51" s="29">
        <f>'C0705'!I51+'C0705'!K51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'C0705'!W51-'C0705'!X51-(0.8*'C0705'!Y51)-(0.5*'C0705'!Z51)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368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'C0705'!I52+'C0705'!K52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'C0705'!W52-'C0705'!X52-(0.8*'C0705'!Y52)-(0.5*'C0705'!Z52)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367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'C0705'!I53+'C0705'!K53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'C0705'!W53-'C0705'!X53-(0.8*'C0705'!Y53)-(0.5*'C0705'!Z53)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366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'C0705'!I54+'C0705'!K54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'C0705'!W54-'C0705'!X54-(0.8*'C0705'!Y54)-(0.5*'C0705'!Z54)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365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'C0705'!I55+'C0705'!K55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'C0705'!W55-'C0705'!X55-(0.8*'C0705'!Y55)-(0.5*'C0705'!Z55)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364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'C0705'!I56+'C0705'!K56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'C0705'!W56-'C0705'!X56-(0.8*'C0705'!Y56)-(0.5*'C0705'!Z56)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363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'C0705'!W58-'C0705'!X58-(0.8*'C0705'!Y58)-(0.5*'C0705'!Z58)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362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'C0705'!W59-'C0705'!X59-(0.8*'C0705'!Y59)-(0.5*'C0705'!Z59)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361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'C0705'!W60-'C0705'!X60-(0.8*'C0705'!Y60)-(0.5*'C0705'!Z60)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360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'C0705'!W61-'C0705'!X61-(0.8*'C0705'!Y61)-(0.5*'C0705'!Z61)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33:AG33"/>
    <mergeCell ref="D41:AG41"/>
    <mergeCell ref="D57:AG57"/>
    <mergeCell ref="M24:M25"/>
    <mergeCell ref="N24:N25"/>
    <mergeCell ref="O24:O25"/>
    <mergeCell ref="P24:P25"/>
    <mergeCell ref="Q24:Q25"/>
    <mergeCell ref="R24:R25"/>
    <mergeCell ref="Y23:Y25"/>
    <mergeCell ref="AA23:AA25"/>
    <mergeCell ref="AC23:AC25"/>
    <mergeCell ref="AF23:AF25"/>
    <mergeCell ref="AG23:AG25"/>
    <mergeCell ref="AB22:AB25"/>
    <mergeCell ref="AD22:AD25"/>
    <mergeCell ref="AE22:AE25"/>
    <mergeCell ref="X22:AA22"/>
    <mergeCell ref="X23:X25"/>
    <mergeCell ref="T23:T25"/>
    <mergeCell ref="U23:V23"/>
    <mergeCell ref="V24:V25"/>
    <mergeCell ref="Z23:Z25"/>
    <mergeCell ref="J23:J25"/>
    <mergeCell ref="M23:N23"/>
    <mergeCell ref="O23:P23"/>
    <mergeCell ref="Q23:R23"/>
    <mergeCell ref="D9:H9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479</v>
      </c>
    </row>
    <row r="6" spans="1:2" ht="11.25" hidden="1">
      <c r="A6" t="s">
        <v>169</v>
      </c>
      <c r="B6" t="s">
        <v>478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477</v>
      </c>
      <c r="J17" t="s">
        <v>476</v>
      </c>
      <c r="K17" t="s">
        <v>475</v>
      </c>
      <c r="L17" t="s">
        <v>474</v>
      </c>
      <c r="M17" t="s">
        <v>473</v>
      </c>
      <c r="N17" t="s">
        <v>472</v>
      </c>
      <c r="O17" t="s">
        <v>471</v>
      </c>
      <c r="P17" t="s">
        <v>470</v>
      </c>
      <c r="Q17" t="s">
        <v>469</v>
      </c>
      <c r="R17" t="s">
        <v>468</v>
      </c>
      <c r="S17" t="s">
        <v>467</v>
      </c>
      <c r="T17" t="s">
        <v>466</v>
      </c>
      <c r="U17" t="s">
        <v>465</v>
      </c>
      <c r="V17" t="s">
        <v>464</v>
      </c>
      <c r="W17" t="s">
        <v>463</v>
      </c>
      <c r="X17" t="s">
        <v>462</v>
      </c>
      <c r="Y17" t="s">
        <v>461</v>
      </c>
      <c r="Z17" t="s">
        <v>460</v>
      </c>
      <c r="AA17" t="s">
        <v>459</v>
      </c>
      <c r="AB17" s="83" t="s">
        <v>458</v>
      </c>
      <c r="AC17" t="s">
        <v>457</v>
      </c>
      <c r="AD17" t="s">
        <v>456</v>
      </c>
      <c r="AE17" t="s">
        <v>455</v>
      </c>
      <c r="AF17" t="s">
        <v>454</v>
      </c>
      <c r="AG17" t="s">
        <v>453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452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451</v>
      </c>
      <c r="F27" s="25">
        <v>10</v>
      </c>
      <c r="G27" s="24"/>
      <c r="H27" s="44" t="s">
        <v>61</v>
      </c>
      <c r="I27" s="29">
        <f>'C0706'!I34+'C0706'!I35+'C0706'!I36+'C0706'!I38+'C0706'!I40</f>
        <v>0</v>
      </c>
      <c r="J27" s="15"/>
      <c r="K27" s="29">
        <f>'C0706'!K34+'C0706'!K35+'C0706'!K36+'C0706'!K38+'C0706'!K40</f>
        <v>0</v>
      </c>
      <c r="L27" s="29">
        <f>'C0706'!L34+'C0706'!L35+'C0706'!L36+'C0706'!L38+'C0706'!L40</f>
        <v>0</v>
      </c>
      <c r="M27" s="29">
        <f>'C0706'!M34+'C0706'!M35+'C0706'!M36+'C0706'!M38+'C0706'!M40</f>
        <v>0</v>
      </c>
      <c r="N27" s="29">
        <f>'C0706'!N34+'C0706'!N35+'C0706'!N36+'C0706'!N38+'C0706'!N40</f>
        <v>0</v>
      </c>
      <c r="O27" s="29">
        <f>'C0706'!O34+'C0706'!O35+'C0706'!O36+'C0706'!O38+'C0706'!O40</f>
        <v>0</v>
      </c>
      <c r="P27" s="29">
        <f>'C0706'!P34+'C0706'!P35+'C0706'!P36+'C0706'!P38+'C0706'!P40</f>
        <v>0</v>
      </c>
      <c r="Q27" s="29">
        <f>'C0706'!Q34+'C0706'!Q35+'C0706'!Q36+'C0706'!Q38+'C0706'!Q40</f>
        <v>0</v>
      </c>
      <c r="R27" s="29">
        <f>'C0706'!R34+'C0706'!R35+'C0706'!R36+'C0706'!R38+'C0706'!R40</f>
        <v>0</v>
      </c>
      <c r="S27" s="29">
        <f>'C0706'!S34+'C0706'!S35+'C0706'!S36+'C0706'!S38+'C0706'!S40</f>
        <v>0</v>
      </c>
      <c r="T27" s="29">
        <f>'C0706'!T34+'C0706'!T35+'C0706'!T36+'C0706'!T38+'C0706'!T40</f>
        <v>0</v>
      </c>
      <c r="U27" s="29">
        <f>'C0706'!U34+'C0706'!U35+'C0706'!U36+'C0706'!U38+'C0706'!U40</f>
        <v>0</v>
      </c>
      <c r="V27" s="29">
        <f>'C0706'!V34+'C0706'!V35+'C0706'!V36+'C0706'!V38+'C0706'!V40</f>
        <v>0</v>
      </c>
      <c r="W27" s="29">
        <f>'C0706'!W34+'C0706'!W35+'C0706'!W36+'C0706'!W38+'C0706'!W40</f>
        <v>0</v>
      </c>
      <c r="X27" s="29">
        <f>'C0706'!X35</f>
        <v>0</v>
      </c>
      <c r="Y27" s="29">
        <f>'C0706'!Y35</f>
        <v>0</v>
      </c>
      <c r="Z27" s="29">
        <f>'C0706'!Z35</f>
        <v>0</v>
      </c>
      <c r="AA27" s="29">
        <f>'C0706'!AA35</f>
        <v>0</v>
      </c>
      <c r="AB27" s="17">
        <f>'C0706'!AB34+'C0706'!AB35+'C0706'!AB36+'C0706'!AB38+'C0706'!AB40</f>
        <v>0</v>
      </c>
      <c r="AC27" s="29">
        <f>'C0706'!AC34+'C0706'!AC35+'C0706'!AC36+'C0706'!AC38+'C0706'!AC40</f>
        <v>0</v>
      </c>
      <c r="AD27" s="29">
        <f>'C0706'!AD34+'C0706'!AD35+'C0706'!AD36+'C0706'!AD38+'C0706'!AD40</f>
        <v>0</v>
      </c>
      <c r="AE27" s="29">
        <f>'C0706'!AE34+'C0706'!AE35+'C0706'!AE36+'C0706'!AE38+'C0706'!AE40</f>
        <v>0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450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'C0706'!I28+'C0706'!K28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'C0706'!M28+'C0706'!N28+'C0706'!O28+'C0706'!P28</f>
        <v>0</v>
      </c>
      <c r="R28" s="16">
        <v>0</v>
      </c>
      <c r="S28" s="29">
        <f>'C0706'!L28+'C0706'!Q28+'C0706'!R28</f>
        <v>0</v>
      </c>
      <c r="T28" s="16">
        <v>0</v>
      </c>
      <c r="U28" s="16">
        <v>0</v>
      </c>
      <c r="V28" s="16">
        <v>0</v>
      </c>
      <c r="W28" s="29">
        <f>'C0706'!S28+'C0706'!T28+'C0706'!U28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'C0706'!W28-'C0706'!X28-(0.8*'C0706'!Y28)-(0.5*'C0706'!Z28)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449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'C0706'!I29+'C0706'!K29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'C0706'!M29+'C0706'!N29+'C0706'!O29+'C0706'!P29</f>
        <v>0</v>
      </c>
      <c r="R29" s="16">
        <v>0</v>
      </c>
      <c r="S29" s="29">
        <f>'C0706'!L29+'C0706'!Q29+'C0706'!R29</f>
        <v>0</v>
      </c>
      <c r="T29" s="16">
        <v>0</v>
      </c>
      <c r="U29" s="16">
        <v>0</v>
      </c>
      <c r="V29" s="16">
        <v>0</v>
      </c>
      <c r="W29" s="29">
        <f>'C0706'!S29+'C0706'!T29+'C0706'!U29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'C0706'!W29-'C0706'!X29-(0.8*'C0706'!Y29)-(0.5*'C0706'!Z29)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448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'C0706'!I30+'C0706'!K30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'C0706'!M30+'C0706'!N30+'C0706'!O30+'C0706'!P30</f>
        <v>0</v>
      </c>
      <c r="R30" s="16">
        <v>0</v>
      </c>
      <c r="S30" s="29">
        <f>'C0706'!L30+'C0706'!Q30+'C0706'!R30</f>
        <v>0</v>
      </c>
      <c r="T30" s="16">
        <v>0</v>
      </c>
      <c r="U30" s="16">
        <v>0</v>
      </c>
      <c r="V30" s="16">
        <v>0</v>
      </c>
      <c r="W30" s="29">
        <f>'C0706'!S30+'C0706'!T30+'C0706'!U30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'C0706'!W30-'C0706'!X30-(0.8*'C0706'!Y30)-(0.5*'C0706'!Z30)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447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'C0706'!I31+'C0706'!K31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'C0706'!M31+'C0706'!N31+'C0706'!O31+'C0706'!P31</f>
        <v>0</v>
      </c>
      <c r="R31" s="16">
        <v>0</v>
      </c>
      <c r="S31" s="29">
        <f>'C0706'!L31+'C0706'!Q31+'C0706'!R31</f>
        <v>0</v>
      </c>
      <c r="T31" s="16">
        <v>0</v>
      </c>
      <c r="U31" s="16">
        <v>0</v>
      </c>
      <c r="V31" s="16">
        <v>0</v>
      </c>
      <c r="W31" s="29">
        <f>'C0706'!S31+'C0706'!T31+'C0706'!U31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'C0706'!W31-'C0706'!X31-(0.8*'C0706'!Y31)-(0.5*'C0706'!Z31)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446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'C0706'!I32+'C0706'!K32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'C0706'!M32+'C0706'!N32+'C0706'!O32+'C0706'!P32</f>
        <v>0</v>
      </c>
      <c r="R32" s="16">
        <v>0</v>
      </c>
      <c r="S32" s="29">
        <f>'C0706'!L32+'C0706'!Q32+'C0706'!R32</f>
        <v>0</v>
      </c>
      <c r="T32" s="16">
        <v>0</v>
      </c>
      <c r="U32" s="16">
        <v>0</v>
      </c>
      <c r="V32" s="16">
        <v>0</v>
      </c>
      <c r="W32" s="29">
        <f>'C0706'!S32+'C0706'!T32+'C0706'!U32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'C0706'!W32-'C0706'!X32-(0.8*'C0706'!Y32)-(0.5*'C0706'!Z32)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445</v>
      </c>
      <c r="F34" s="11">
        <v>70</v>
      </c>
      <c r="G34" s="10"/>
      <c r="H34" s="40" t="s">
        <v>42</v>
      </c>
      <c r="I34" s="16">
        <v>0</v>
      </c>
      <c r="J34" s="16">
        <v>0</v>
      </c>
      <c r="K34" s="16">
        <v>0</v>
      </c>
      <c r="L34" s="29">
        <f>'C0706'!I34+'C0706'!K34</f>
        <v>0</v>
      </c>
      <c r="M34" s="16">
        <v>0</v>
      </c>
      <c r="N34" s="16">
        <v>0</v>
      </c>
      <c r="O34" s="16">
        <v>0</v>
      </c>
      <c r="P34" s="16">
        <v>0</v>
      </c>
      <c r="Q34" s="29">
        <f>'C0706'!M34+'C0706'!N34+'C0706'!O34+'C0706'!P34</f>
        <v>0</v>
      </c>
      <c r="R34" s="16">
        <v>0</v>
      </c>
      <c r="S34" s="29">
        <f>'C0706'!L34+'C0706'!Q34+'C0706'!R34</f>
        <v>0</v>
      </c>
      <c r="T34" s="16">
        <v>0</v>
      </c>
      <c r="U34" s="16">
        <v>0</v>
      </c>
      <c r="V34" s="16">
        <v>0</v>
      </c>
      <c r="W34" s="29">
        <f>'C0706'!S34+'C0706'!T34+'C0706'!U34</f>
        <v>0</v>
      </c>
      <c r="X34" s="15"/>
      <c r="Y34" s="15"/>
      <c r="Z34" s="15"/>
      <c r="AA34" s="15"/>
      <c r="AB34" s="34">
        <v>0</v>
      </c>
      <c r="AC34" s="16">
        <v>0</v>
      </c>
      <c r="AD34" s="16">
        <v>0</v>
      </c>
      <c r="AE34" s="16">
        <v>0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444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'C0706'!I35+'C0706'!K35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'C0706'!M35+'C0706'!N35+'C0706'!O35+'C0706'!P35</f>
        <v>0</v>
      </c>
      <c r="R35" s="16">
        <v>0</v>
      </c>
      <c r="S35" s="29">
        <f>'C0706'!L35+'C0706'!Q35+'C0706'!R35</f>
        <v>0</v>
      </c>
      <c r="T35" s="16">
        <v>0</v>
      </c>
      <c r="U35" s="16">
        <v>0</v>
      </c>
      <c r="V35" s="16">
        <v>0</v>
      </c>
      <c r="W35" s="29">
        <f>'C0706'!S35+'C0706'!T35+'C0706'!U35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'C0706'!W35-'C0706'!X35-(0.8*'C0706'!Y35)-(0.5*'C0706'!Z35)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443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'C0706'!I36+'C0706'!K36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'C0706'!M36+'C0706'!N36+'C0706'!O36+'C0706'!P36</f>
        <v>0</v>
      </c>
      <c r="R36" s="16">
        <v>0</v>
      </c>
      <c r="S36" s="29">
        <f>'C0706'!L36+'C0706'!Q36+'C0706'!R36</f>
        <v>0</v>
      </c>
      <c r="T36" s="16">
        <v>0</v>
      </c>
      <c r="U36" s="16">
        <v>0</v>
      </c>
      <c r="V36" s="16">
        <v>0</v>
      </c>
      <c r="W36" s="29">
        <f>'C0706'!S36+'C0706'!T36+'C0706'!U36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442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441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'C0706'!I38+'C0706'!K38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'C0706'!M38+'C0706'!N38+'C0706'!O38+'C0706'!P38</f>
        <v>0</v>
      </c>
      <c r="R38" s="16">
        <v>0</v>
      </c>
      <c r="S38" s="29">
        <f>'C0706'!L38+'C0706'!Q38+'C0706'!R38</f>
        <v>0</v>
      </c>
      <c r="T38" s="16">
        <v>0</v>
      </c>
      <c r="U38" s="16">
        <v>0</v>
      </c>
      <c r="V38" s="16">
        <v>0</v>
      </c>
      <c r="W38" s="29">
        <f>'C0706'!S38+'C0706'!T38+'C0706'!U38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440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439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'C0706'!I40+'C0706'!K40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'C0706'!M40+'C0706'!N40+'C0706'!O40+'C0706'!P40</f>
        <v>0</v>
      </c>
      <c r="R40" s="16">
        <v>0</v>
      </c>
      <c r="S40" s="29">
        <f>'C0706'!L40+'C0706'!Q40+'C0706'!R40</f>
        <v>0</v>
      </c>
      <c r="T40" s="16">
        <v>0</v>
      </c>
      <c r="U40" s="16">
        <v>0</v>
      </c>
      <c r="V40" s="16">
        <v>0</v>
      </c>
      <c r="W40" s="29">
        <f>'C0706'!S40+'C0706'!T40+'C0706'!U40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438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'C0706'!I42+'C0706'!K42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'C0706'!W42-'C0706'!X42-(0.8*'C0706'!Y42)-(0.5*'C0706'!Z42)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437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'C0706'!I43+'C0706'!K43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'C0706'!W43-'C0706'!X43-(0.8*'C0706'!Y43)-(0.5*'C0706'!Z43)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436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'C0706'!I44+'C0706'!K44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'C0706'!W44-'C0706'!X44-(0.8*'C0706'!Y44)-(0.5*'C0706'!Z44)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435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'C0706'!I45+'C0706'!K45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'C0706'!W45-'C0706'!X45-(0.8*'C0706'!Y45)-(0.5*'C0706'!Z45)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434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'C0706'!I46+'C0706'!K46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'C0706'!W46-'C0706'!X46-(0.8*'C0706'!Y46)-(0.5*'C0706'!Z46)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433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'C0706'!I47+'C0706'!K47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'C0706'!W47-'C0706'!X47-(0.8*'C0706'!Y47)-(0.5*'C0706'!Z47)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432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'C0706'!I48+'C0706'!K48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'C0706'!W48-'C0706'!X48-(0.8*'C0706'!Y48)-(0.5*'C0706'!Z48)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431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'C0706'!W49-'C0706'!X49-(0.8*'C0706'!Y49)-(0.5*'C0706'!Z49)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430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'C0706'!I50+'C0706'!K50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'C0706'!W50-'C0706'!X50-(0.8*'C0706'!Y50)-(0.5*'C0706'!Z50)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429</v>
      </c>
      <c r="F51" s="11">
        <v>230</v>
      </c>
      <c r="G51" s="10"/>
      <c r="H51" s="32">
        <v>1</v>
      </c>
      <c r="I51" s="16">
        <v>0</v>
      </c>
      <c r="J51" s="15"/>
      <c r="K51" s="16">
        <v>0</v>
      </c>
      <c r="L51" s="29">
        <f>'C0706'!I51+'C0706'!K51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'C0706'!W51-'C0706'!X51-(0.8*'C0706'!Y51)-(0.5*'C0706'!Z51)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428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'C0706'!I52+'C0706'!K52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'C0706'!W52-'C0706'!X52-(0.8*'C0706'!Y52)-(0.5*'C0706'!Z52)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427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'C0706'!I53+'C0706'!K53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'C0706'!W53-'C0706'!X53-(0.8*'C0706'!Y53)-(0.5*'C0706'!Z53)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426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'C0706'!I54+'C0706'!K54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'C0706'!W54-'C0706'!X54-(0.8*'C0706'!Y54)-(0.5*'C0706'!Z54)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425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'C0706'!I55+'C0706'!K55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'C0706'!W55-'C0706'!X55-(0.8*'C0706'!Y55)-(0.5*'C0706'!Z55)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424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'C0706'!I56+'C0706'!K56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'C0706'!W56-'C0706'!X56-(0.8*'C0706'!Y56)-(0.5*'C0706'!Z56)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423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'C0706'!W58-'C0706'!X58-(0.8*'C0706'!Y58)-(0.5*'C0706'!Z58)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422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'C0706'!W59-'C0706'!X59-(0.8*'C0706'!Y59)-(0.5*'C0706'!Z59)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421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'C0706'!W60-'C0706'!X60-(0.8*'C0706'!Y60)-(0.5*'C0706'!Z60)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420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'C0706'!W61-'C0706'!X61-(0.8*'C0706'!Y61)-(0.5*'C0706'!Z61)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33:AG33"/>
    <mergeCell ref="D41:AG41"/>
    <mergeCell ref="D57:AG57"/>
    <mergeCell ref="M24:M25"/>
    <mergeCell ref="N24:N25"/>
    <mergeCell ref="O24:O25"/>
    <mergeCell ref="P24:P25"/>
    <mergeCell ref="Q24:Q25"/>
    <mergeCell ref="R24:R25"/>
    <mergeCell ref="Y23:Y25"/>
    <mergeCell ref="AA23:AA25"/>
    <mergeCell ref="AC23:AC25"/>
    <mergeCell ref="AF23:AF25"/>
    <mergeCell ref="AG23:AG25"/>
    <mergeCell ref="AB22:AB25"/>
    <mergeCell ref="AD22:AD25"/>
    <mergeCell ref="AE22:AE25"/>
    <mergeCell ref="X22:AA22"/>
    <mergeCell ref="X23:X25"/>
    <mergeCell ref="T23:T25"/>
    <mergeCell ref="U23:V23"/>
    <mergeCell ref="V24:V25"/>
    <mergeCell ref="Z23:Z25"/>
    <mergeCell ref="J23:J25"/>
    <mergeCell ref="M23:N23"/>
    <mergeCell ref="O23:P23"/>
    <mergeCell ref="Q23:R23"/>
    <mergeCell ref="D9:H9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539</v>
      </c>
    </row>
    <row r="6" spans="1:2" ht="11.25" hidden="1">
      <c r="A6" t="s">
        <v>169</v>
      </c>
      <c r="B6" t="s">
        <v>538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537</v>
      </c>
      <c r="J17" t="s">
        <v>536</v>
      </c>
      <c r="K17" t="s">
        <v>535</v>
      </c>
      <c r="L17" t="s">
        <v>534</v>
      </c>
      <c r="M17" t="s">
        <v>533</v>
      </c>
      <c r="N17" t="s">
        <v>532</v>
      </c>
      <c r="O17" t="s">
        <v>531</v>
      </c>
      <c r="P17" t="s">
        <v>530</v>
      </c>
      <c r="Q17" t="s">
        <v>529</v>
      </c>
      <c r="R17" t="s">
        <v>528</v>
      </c>
      <c r="S17" t="s">
        <v>527</v>
      </c>
      <c r="T17" t="s">
        <v>526</v>
      </c>
      <c r="U17" t="s">
        <v>525</v>
      </c>
      <c r="V17" t="s">
        <v>524</v>
      </c>
      <c r="W17" t="s">
        <v>523</v>
      </c>
      <c r="X17" t="s">
        <v>522</v>
      </c>
      <c r="Y17" t="s">
        <v>521</v>
      </c>
      <c r="Z17" t="s">
        <v>520</v>
      </c>
      <c r="AA17" t="s">
        <v>519</v>
      </c>
      <c r="AB17" s="83" t="s">
        <v>518</v>
      </c>
      <c r="AC17" t="s">
        <v>517</v>
      </c>
      <c r="AD17" t="s">
        <v>516</v>
      </c>
      <c r="AE17" t="s">
        <v>515</v>
      </c>
      <c r="AF17" t="s">
        <v>514</v>
      </c>
      <c r="AG17" t="s">
        <v>513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512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511</v>
      </c>
      <c r="F27" s="25">
        <v>10</v>
      </c>
      <c r="G27" s="24"/>
      <c r="H27" s="44" t="s">
        <v>61</v>
      </c>
      <c r="I27" s="29">
        <f>'C0707'!I34+'C0707'!I35+'C0707'!I36+'C0707'!I38+'C0707'!I40</f>
        <v>90447</v>
      </c>
      <c r="J27" s="15"/>
      <c r="K27" s="29">
        <f>'C0707'!K34+'C0707'!K35+'C0707'!K36+'C0707'!K38+'C0707'!K40</f>
        <v>0</v>
      </c>
      <c r="L27" s="29">
        <f>'C0707'!L34+'C0707'!L35+'C0707'!L36+'C0707'!L38+'C0707'!L40</f>
        <v>90447</v>
      </c>
      <c r="M27" s="29">
        <f>'C0707'!M34+'C0707'!M35+'C0707'!M36+'C0707'!M38+'C0707'!M40</f>
        <v>0</v>
      </c>
      <c r="N27" s="29">
        <f>'C0707'!N34+'C0707'!N35+'C0707'!N36+'C0707'!N38+'C0707'!N40</f>
        <v>0</v>
      </c>
      <c r="O27" s="29">
        <f>'C0707'!O34+'C0707'!O35+'C0707'!O36+'C0707'!O38+'C0707'!O40</f>
        <v>0</v>
      </c>
      <c r="P27" s="29">
        <f>'C0707'!P34+'C0707'!P35+'C0707'!P36+'C0707'!P38+'C0707'!P40</f>
        <v>0</v>
      </c>
      <c r="Q27" s="29">
        <f>'C0707'!Q34+'C0707'!Q35+'C0707'!Q36+'C0707'!Q38+'C0707'!Q40</f>
        <v>0</v>
      </c>
      <c r="R27" s="29">
        <f>'C0707'!R34+'C0707'!R35+'C0707'!R36+'C0707'!R38+'C0707'!R40</f>
        <v>0</v>
      </c>
      <c r="S27" s="29">
        <f>'C0707'!S34+'C0707'!S35+'C0707'!S36+'C0707'!S38+'C0707'!S40</f>
        <v>90447</v>
      </c>
      <c r="T27" s="29">
        <f>'C0707'!T34+'C0707'!T35+'C0707'!T36+'C0707'!T38+'C0707'!T40</f>
        <v>0</v>
      </c>
      <c r="U27" s="29">
        <f>'C0707'!U34+'C0707'!U35+'C0707'!U36+'C0707'!U38+'C0707'!U40</f>
        <v>0</v>
      </c>
      <c r="V27" s="29">
        <f>'C0707'!V34+'C0707'!V35+'C0707'!V36+'C0707'!V38+'C0707'!V40</f>
        <v>0</v>
      </c>
      <c r="W27" s="29">
        <f>'C0707'!W34+'C0707'!W35+'C0707'!W36+'C0707'!W38+'C0707'!W40</f>
        <v>90447</v>
      </c>
      <c r="X27" s="29">
        <f>'C0707'!X35</f>
        <v>0</v>
      </c>
      <c r="Y27" s="29">
        <f>'C0707'!Y35</f>
        <v>0</v>
      </c>
      <c r="Z27" s="29">
        <f>'C0707'!Z35</f>
        <v>0</v>
      </c>
      <c r="AA27" s="29">
        <f>'C0707'!AA35</f>
        <v>0</v>
      </c>
      <c r="AB27" s="17">
        <f>'C0707'!AB34+'C0707'!AB35+'C0707'!AB36+'C0707'!AB38+'C0707'!AB40</f>
        <v>90447</v>
      </c>
      <c r="AC27" s="29">
        <f>'C0707'!AC34+'C0707'!AC35+'C0707'!AC36+'C0707'!AC38+'C0707'!AC40</f>
        <v>0</v>
      </c>
      <c r="AD27" s="29">
        <f>'C0707'!AD34+'C0707'!AD35+'C0707'!AD36+'C0707'!AD38+'C0707'!AD40</f>
        <v>41580</v>
      </c>
      <c r="AE27" s="29">
        <f>'C0707'!AE34+'C0707'!AE35+'C0707'!AE36+'C0707'!AE38+'C0707'!AE40</f>
        <v>41580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510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'C0707'!I28+'C0707'!K28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'C0707'!M28+'C0707'!N28+'C0707'!O28+'C0707'!P28</f>
        <v>0</v>
      </c>
      <c r="R28" s="16">
        <v>0</v>
      </c>
      <c r="S28" s="29">
        <f>'C0707'!L28+'C0707'!Q28+'C0707'!R28</f>
        <v>0</v>
      </c>
      <c r="T28" s="16">
        <v>0</v>
      </c>
      <c r="U28" s="16">
        <v>0</v>
      </c>
      <c r="V28" s="16">
        <v>0</v>
      </c>
      <c r="W28" s="29">
        <f>'C0707'!S28+'C0707'!T28+'C0707'!U28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'C0707'!W28-'C0707'!X28-(0.8*'C0707'!Y28)-(0.5*'C0707'!Z28)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509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'C0707'!I29+'C0707'!K29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'C0707'!M29+'C0707'!N29+'C0707'!O29+'C0707'!P29</f>
        <v>0</v>
      </c>
      <c r="R29" s="16">
        <v>0</v>
      </c>
      <c r="S29" s="29">
        <f>'C0707'!L29+'C0707'!Q29+'C0707'!R29</f>
        <v>0</v>
      </c>
      <c r="T29" s="16">
        <v>0</v>
      </c>
      <c r="U29" s="16">
        <v>0</v>
      </c>
      <c r="V29" s="16">
        <v>0</v>
      </c>
      <c r="W29" s="29">
        <f>'C0707'!S29+'C0707'!T29+'C0707'!U29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'C0707'!W29-'C0707'!X29-(0.8*'C0707'!Y29)-(0.5*'C0707'!Z29)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508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'C0707'!I30+'C0707'!K30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'C0707'!M30+'C0707'!N30+'C0707'!O30+'C0707'!P30</f>
        <v>0</v>
      </c>
      <c r="R30" s="16">
        <v>0</v>
      </c>
      <c r="S30" s="29">
        <f>'C0707'!L30+'C0707'!Q30+'C0707'!R30</f>
        <v>0</v>
      </c>
      <c r="T30" s="16">
        <v>0</v>
      </c>
      <c r="U30" s="16">
        <v>0</v>
      </c>
      <c r="V30" s="16">
        <v>0</v>
      </c>
      <c r="W30" s="29">
        <f>'C0707'!S30+'C0707'!T30+'C0707'!U30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'C0707'!W30-'C0707'!X30-(0.8*'C0707'!Y30)-(0.5*'C0707'!Z30)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507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'C0707'!I31+'C0707'!K31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'C0707'!M31+'C0707'!N31+'C0707'!O31+'C0707'!P31</f>
        <v>0</v>
      </c>
      <c r="R31" s="16">
        <v>0</v>
      </c>
      <c r="S31" s="29">
        <f>'C0707'!L31+'C0707'!Q31+'C0707'!R31</f>
        <v>0</v>
      </c>
      <c r="T31" s="16">
        <v>0</v>
      </c>
      <c r="U31" s="16">
        <v>0</v>
      </c>
      <c r="V31" s="16">
        <v>0</v>
      </c>
      <c r="W31" s="29">
        <f>'C0707'!S31+'C0707'!T31+'C0707'!U31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'C0707'!W31-'C0707'!X31-(0.8*'C0707'!Y31)-(0.5*'C0707'!Z31)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506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'C0707'!I32+'C0707'!K32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'C0707'!M32+'C0707'!N32+'C0707'!O32+'C0707'!P32</f>
        <v>0</v>
      </c>
      <c r="R32" s="16">
        <v>0</v>
      </c>
      <c r="S32" s="29">
        <f>'C0707'!L32+'C0707'!Q32+'C0707'!R32</f>
        <v>0</v>
      </c>
      <c r="T32" s="16">
        <v>0</v>
      </c>
      <c r="U32" s="16">
        <v>0</v>
      </c>
      <c r="V32" s="16">
        <v>0</v>
      </c>
      <c r="W32" s="29">
        <f>'C0707'!S32+'C0707'!T32+'C0707'!U32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'C0707'!W32-'C0707'!X32-(0.8*'C0707'!Y32)-(0.5*'C0707'!Z32)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505</v>
      </c>
      <c r="F34" s="11">
        <v>70</v>
      </c>
      <c r="G34" s="10"/>
      <c r="H34" s="40" t="s">
        <v>42</v>
      </c>
      <c r="I34" s="34">
        <v>90447</v>
      </c>
      <c r="J34" s="16">
        <v>0</v>
      </c>
      <c r="K34" s="34">
        <v>0</v>
      </c>
      <c r="L34" s="29">
        <f>'C0707'!I34+'C0707'!K34</f>
        <v>90447</v>
      </c>
      <c r="M34" s="16">
        <v>0</v>
      </c>
      <c r="N34" s="16">
        <v>0</v>
      </c>
      <c r="O34" s="16">
        <v>0</v>
      </c>
      <c r="P34" s="16">
        <v>0</v>
      </c>
      <c r="Q34" s="29">
        <f>'C0707'!M34+'C0707'!N34+'C0707'!O34+'C0707'!P34</f>
        <v>0</v>
      </c>
      <c r="R34" s="16">
        <v>0</v>
      </c>
      <c r="S34" s="29">
        <f>'C0707'!L34+'C0707'!Q34+'C0707'!R34</f>
        <v>90447</v>
      </c>
      <c r="T34" s="16">
        <v>0</v>
      </c>
      <c r="U34" s="16">
        <v>0</v>
      </c>
      <c r="V34" s="16">
        <v>0</v>
      </c>
      <c r="W34" s="29">
        <f>'C0707'!S34+'C0707'!T34+'C0707'!U34</f>
        <v>90447</v>
      </c>
      <c r="X34" s="15"/>
      <c r="Y34" s="15"/>
      <c r="Z34" s="15"/>
      <c r="AA34" s="15"/>
      <c r="AB34" s="34">
        <v>90447</v>
      </c>
      <c r="AC34" s="16">
        <v>0</v>
      </c>
      <c r="AD34" s="34">
        <v>41580</v>
      </c>
      <c r="AE34" s="34">
        <v>41580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504</v>
      </c>
      <c r="F35" s="11">
        <v>80</v>
      </c>
      <c r="G35" s="10"/>
      <c r="H35" s="40" t="s">
        <v>39</v>
      </c>
      <c r="I35" s="16">
        <v>0</v>
      </c>
      <c r="J35" s="16">
        <v>0</v>
      </c>
      <c r="K35" s="16">
        <v>0</v>
      </c>
      <c r="L35" s="29">
        <f>'C0707'!I35+'C0707'!K35</f>
        <v>0</v>
      </c>
      <c r="M35" s="16">
        <v>0</v>
      </c>
      <c r="N35" s="16">
        <v>0</v>
      </c>
      <c r="O35" s="16">
        <v>0</v>
      </c>
      <c r="P35" s="16">
        <v>0</v>
      </c>
      <c r="Q35" s="29">
        <f>'C0707'!M35+'C0707'!N35+'C0707'!O35+'C0707'!P35</f>
        <v>0</v>
      </c>
      <c r="R35" s="16">
        <v>0</v>
      </c>
      <c r="S35" s="29">
        <f>'C0707'!L35+'C0707'!Q35+'C0707'!R35</f>
        <v>0</v>
      </c>
      <c r="T35" s="16">
        <v>0</v>
      </c>
      <c r="U35" s="16">
        <v>0</v>
      </c>
      <c r="V35" s="16">
        <v>0</v>
      </c>
      <c r="W35" s="29">
        <f>'C0707'!S35+'C0707'!T35+'C0707'!U35</f>
        <v>0</v>
      </c>
      <c r="X35" s="16">
        <v>0</v>
      </c>
      <c r="Y35" s="16">
        <v>0</v>
      </c>
      <c r="Z35" s="16">
        <v>0</v>
      </c>
      <c r="AA35" s="16">
        <v>0</v>
      </c>
      <c r="AB35" s="17">
        <f>'C0707'!W35-'C0707'!X35-(0.8*'C0707'!Y35)-(0.5*'C0707'!Z35)</f>
        <v>0</v>
      </c>
      <c r="AC35" s="16">
        <v>0</v>
      </c>
      <c r="AD35" s="16">
        <v>0</v>
      </c>
      <c r="AE35" s="16">
        <v>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503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'C0707'!I36+'C0707'!K36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'C0707'!M36+'C0707'!N36+'C0707'!O36+'C0707'!P36</f>
        <v>0</v>
      </c>
      <c r="R36" s="16">
        <v>0</v>
      </c>
      <c r="S36" s="29">
        <f>'C0707'!L36+'C0707'!Q36+'C0707'!R36</f>
        <v>0</v>
      </c>
      <c r="T36" s="16">
        <v>0</v>
      </c>
      <c r="U36" s="16">
        <v>0</v>
      </c>
      <c r="V36" s="16">
        <v>0</v>
      </c>
      <c r="W36" s="29">
        <f>'C0707'!S36+'C0707'!T36+'C0707'!U36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502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501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'C0707'!I38+'C0707'!K38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'C0707'!M38+'C0707'!N38+'C0707'!O38+'C0707'!P38</f>
        <v>0</v>
      </c>
      <c r="R38" s="16">
        <v>0</v>
      </c>
      <c r="S38" s="29">
        <f>'C0707'!L38+'C0707'!Q38+'C0707'!R38</f>
        <v>0</v>
      </c>
      <c r="T38" s="16">
        <v>0</v>
      </c>
      <c r="U38" s="16">
        <v>0</v>
      </c>
      <c r="V38" s="16">
        <v>0</v>
      </c>
      <c r="W38" s="29">
        <f>'C0707'!S38+'C0707'!T38+'C0707'!U38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500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499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'C0707'!I40+'C0707'!K40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'C0707'!M40+'C0707'!N40+'C0707'!O40+'C0707'!P40</f>
        <v>0</v>
      </c>
      <c r="R40" s="16">
        <v>0</v>
      </c>
      <c r="S40" s="29">
        <f>'C0707'!L40+'C0707'!Q40+'C0707'!R40</f>
        <v>0</v>
      </c>
      <c r="T40" s="16">
        <v>0</v>
      </c>
      <c r="U40" s="16">
        <v>0</v>
      </c>
      <c r="V40" s="16">
        <v>0</v>
      </c>
      <c r="W40" s="29">
        <f>'C0707'!S40+'C0707'!T40+'C0707'!U40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498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'C0707'!I42+'C0707'!K42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'C0707'!W42-'C0707'!X42-(0.8*'C0707'!Y42)-(0.5*'C0707'!Z42)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497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'C0707'!I43+'C0707'!K43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'C0707'!W43-'C0707'!X43-(0.8*'C0707'!Y43)-(0.5*'C0707'!Z43)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496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'C0707'!I44+'C0707'!K44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'C0707'!W44-'C0707'!X44-(0.8*'C0707'!Y44)-(0.5*'C0707'!Z44)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495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'C0707'!I45+'C0707'!K45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'C0707'!W45-'C0707'!X45-(0.8*'C0707'!Y45)-(0.5*'C0707'!Z45)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494</v>
      </c>
      <c r="F46" s="11">
        <v>180</v>
      </c>
      <c r="G46" s="10"/>
      <c r="H46" s="32">
        <v>0.2</v>
      </c>
      <c r="I46" s="34">
        <v>19728</v>
      </c>
      <c r="J46" s="15"/>
      <c r="K46" s="16">
        <v>0</v>
      </c>
      <c r="L46" s="29">
        <f>'C0707'!I46+'C0707'!K46</f>
        <v>19728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34">
        <v>19728</v>
      </c>
      <c r="X46" s="16">
        <v>0</v>
      </c>
      <c r="Y46" s="16">
        <v>0</v>
      </c>
      <c r="Z46" s="16">
        <v>0</v>
      </c>
      <c r="AA46" s="16">
        <v>0</v>
      </c>
      <c r="AB46" s="17">
        <f>'C0707'!W46-'C0707'!X46-(0.8*'C0707'!Y46)-(0.5*'C0707'!Z46)</f>
        <v>19728</v>
      </c>
      <c r="AC46" s="16">
        <v>0</v>
      </c>
      <c r="AD46" s="34">
        <v>3946</v>
      </c>
      <c r="AE46" s="34">
        <v>3946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493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'C0707'!I47+'C0707'!K47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'C0707'!W47-'C0707'!X47-(0.8*'C0707'!Y47)-(0.5*'C0707'!Z47)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492</v>
      </c>
      <c r="F48" s="11">
        <v>200</v>
      </c>
      <c r="G48" s="10"/>
      <c r="H48" s="32">
        <v>0.5</v>
      </c>
      <c r="I48" s="34">
        <v>66169</v>
      </c>
      <c r="J48" s="15"/>
      <c r="K48" s="16">
        <v>0</v>
      </c>
      <c r="L48" s="29">
        <f>'C0707'!I48+'C0707'!K48</f>
        <v>66169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34">
        <v>66169</v>
      </c>
      <c r="X48" s="16">
        <v>0</v>
      </c>
      <c r="Y48" s="16">
        <v>0</v>
      </c>
      <c r="Z48" s="16">
        <v>0</v>
      </c>
      <c r="AA48" s="16">
        <v>0</v>
      </c>
      <c r="AB48" s="17">
        <f>'C0707'!W48-'C0707'!X48-(0.8*'C0707'!Y48)-(0.5*'C0707'!Z48)</f>
        <v>66169</v>
      </c>
      <c r="AC48" s="16">
        <v>0</v>
      </c>
      <c r="AD48" s="34">
        <v>33085</v>
      </c>
      <c r="AE48" s="34">
        <v>33085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491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'C0707'!W49-'C0707'!X49-(0.8*'C0707'!Y49)-(0.5*'C0707'!Z49)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490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'C0707'!I50+'C0707'!K50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'C0707'!W50-'C0707'!X50-(0.8*'C0707'!Y50)-(0.5*'C0707'!Z50)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489</v>
      </c>
      <c r="F51" s="11">
        <v>230</v>
      </c>
      <c r="G51" s="10"/>
      <c r="H51" s="32">
        <v>1</v>
      </c>
      <c r="I51" s="34">
        <v>4550</v>
      </c>
      <c r="J51" s="15"/>
      <c r="K51" s="16">
        <v>0</v>
      </c>
      <c r="L51" s="29">
        <f>'C0707'!I51+'C0707'!K51</f>
        <v>4550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34">
        <v>4550</v>
      </c>
      <c r="X51" s="16">
        <v>0</v>
      </c>
      <c r="Y51" s="16">
        <v>0</v>
      </c>
      <c r="Z51" s="16">
        <v>0</v>
      </c>
      <c r="AA51" s="16">
        <v>0</v>
      </c>
      <c r="AB51" s="17">
        <f>'C0707'!W51-'C0707'!X51-(0.8*'C0707'!Y51)-(0.5*'C0707'!Z51)</f>
        <v>4550</v>
      </c>
      <c r="AC51" s="16">
        <v>0</v>
      </c>
      <c r="AD51" s="34">
        <v>4550</v>
      </c>
      <c r="AE51" s="34">
        <v>4550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488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'C0707'!I52+'C0707'!K52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'C0707'!W52-'C0707'!X52-(0.8*'C0707'!Y52)-(0.5*'C0707'!Z52)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487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'C0707'!I53+'C0707'!K53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'C0707'!W53-'C0707'!X53-(0.8*'C0707'!Y53)-(0.5*'C0707'!Z53)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486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'C0707'!I54+'C0707'!K54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'C0707'!W54-'C0707'!X54-(0.8*'C0707'!Y54)-(0.5*'C0707'!Z54)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485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'C0707'!I55+'C0707'!K55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'C0707'!W55-'C0707'!X55-(0.8*'C0707'!Y55)-(0.5*'C0707'!Z55)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484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'C0707'!I56+'C0707'!K56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'C0707'!W56-'C0707'!X56-(0.8*'C0707'!Y56)-(0.5*'C0707'!Z56)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483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'C0707'!W58-'C0707'!X58-(0.8*'C0707'!Y58)-(0.5*'C0707'!Z58)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482</v>
      </c>
      <c r="F59" s="11">
        <v>300</v>
      </c>
      <c r="G59" s="10"/>
      <c r="H59" s="18" t="s">
        <v>5</v>
      </c>
      <c r="I59" s="16">
        <v>0</v>
      </c>
      <c r="J59" s="15"/>
      <c r="K59" s="16">
        <v>0</v>
      </c>
      <c r="L59" s="16"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7">
        <f>'C0707'!W59-'C0707'!X59-(0.8*'C0707'!Y59)-(0.5*'C0707'!Z59)</f>
        <v>0</v>
      </c>
      <c r="AC59" s="16">
        <v>0</v>
      </c>
      <c r="AD59" s="16">
        <v>0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481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'C0707'!W60-'C0707'!X60-(0.8*'C0707'!Y60)-(0.5*'C0707'!Z60)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480</v>
      </c>
      <c r="F61" s="11">
        <v>320</v>
      </c>
      <c r="G61" s="10"/>
      <c r="H61" s="9" t="s">
        <v>0</v>
      </c>
      <c r="I61" s="7">
        <v>0</v>
      </c>
      <c r="J61" s="6"/>
      <c r="K61" s="7">
        <v>0</v>
      </c>
      <c r="L61" s="7">
        <v>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f>'C0707'!W61-'C0707'!X61-(0.8*'C0707'!Y61)-(0.5*'C0707'!Z61)</f>
        <v>0</v>
      </c>
      <c r="AC61" s="7">
        <v>0</v>
      </c>
      <c r="AD61" s="7">
        <v>0</v>
      </c>
      <c r="AE61" s="6"/>
      <c r="AF61" s="6"/>
      <c r="AG61" s="5"/>
    </row>
  </sheetData>
  <sheetProtection sheet="1" objects="1" scenarios="1"/>
  <mergeCells count="37">
    <mergeCell ref="D33:AG33"/>
    <mergeCell ref="D41:AG41"/>
    <mergeCell ref="D57:AG57"/>
    <mergeCell ref="M24:M25"/>
    <mergeCell ref="N24:N25"/>
    <mergeCell ref="O24:O25"/>
    <mergeCell ref="P24:P25"/>
    <mergeCell ref="Q24:Q25"/>
    <mergeCell ref="R24:R25"/>
    <mergeCell ref="Y23:Y25"/>
    <mergeCell ref="AA23:AA25"/>
    <mergeCell ref="AC23:AC25"/>
    <mergeCell ref="AF23:AF25"/>
    <mergeCell ref="AG23:AG25"/>
    <mergeCell ref="AB22:AB25"/>
    <mergeCell ref="AD22:AD25"/>
    <mergeCell ref="AE22:AE25"/>
    <mergeCell ref="X22:AA22"/>
    <mergeCell ref="X23:X25"/>
    <mergeCell ref="T23:T25"/>
    <mergeCell ref="U23:V23"/>
    <mergeCell ref="V24:V25"/>
    <mergeCell ref="Z23:Z25"/>
    <mergeCell ref="J23:J25"/>
    <mergeCell ref="M23:N23"/>
    <mergeCell ref="O23:P23"/>
    <mergeCell ref="Q23:R23"/>
    <mergeCell ref="D9:H9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599</v>
      </c>
    </row>
    <row r="6" spans="1:2" ht="11.25" hidden="1">
      <c r="A6" t="s">
        <v>169</v>
      </c>
      <c r="B6" t="s">
        <v>598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03"/>
      <c r="F9" s="103"/>
      <c r="G9" s="103"/>
      <c r="H9" s="104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597</v>
      </c>
      <c r="J17" t="s">
        <v>596</v>
      </c>
      <c r="K17" t="s">
        <v>595</v>
      </c>
      <c r="L17" t="s">
        <v>594</v>
      </c>
      <c r="M17" t="s">
        <v>593</v>
      </c>
      <c r="N17" t="s">
        <v>592</v>
      </c>
      <c r="O17" t="s">
        <v>591</v>
      </c>
      <c r="P17" t="s">
        <v>590</v>
      </c>
      <c r="Q17" t="s">
        <v>589</v>
      </c>
      <c r="R17" t="s">
        <v>588</v>
      </c>
      <c r="S17" t="s">
        <v>587</v>
      </c>
      <c r="T17" t="s">
        <v>586</v>
      </c>
      <c r="U17" t="s">
        <v>585</v>
      </c>
      <c r="V17" t="s">
        <v>584</v>
      </c>
      <c r="W17" t="s">
        <v>583</v>
      </c>
      <c r="X17" t="s">
        <v>582</v>
      </c>
      <c r="Y17" t="s">
        <v>581</v>
      </c>
      <c r="Z17" t="s">
        <v>580</v>
      </c>
      <c r="AA17" t="s">
        <v>579</v>
      </c>
      <c r="AB17" s="83" t="s">
        <v>578</v>
      </c>
      <c r="AC17" t="s">
        <v>577</v>
      </c>
      <c r="AD17" t="s">
        <v>576</v>
      </c>
      <c r="AE17" t="s">
        <v>575</v>
      </c>
      <c r="AF17" t="s">
        <v>574</v>
      </c>
      <c r="AG17" t="s">
        <v>573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572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571</v>
      </c>
      <c r="F27" s="25">
        <v>10</v>
      </c>
      <c r="G27" s="24"/>
      <c r="H27" s="44" t="s">
        <v>61</v>
      </c>
      <c r="I27" s="29">
        <f>'C0708'!I34+'C0708'!I35+'C0708'!I36+'C0708'!I38+'C0708'!I40</f>
        <v>322234</v>
      </c>
      <c r="J27" s="15"/>
      <c r="K27" s="29">
        <f>'C0708'!K34+'C0708'!K35+'C0708'!K36+'C0708'!K38+'C0708'!K40</f>
        <v>-8903</v>
      </c>
      <c r="L27" s="29">
        <f>'C0708'!L34+'C0708'!L35+'C0708'!L36+'C0708'!L38+'C0708'!L40</f>
        <v>313331</v>
      </c>
      <c r="M27" s="29">
        <f>'C0708'!M34+'C0708'!M35+'C0708'!M36+'C0708'!M38+'C0708'!M40</f>
        <v>0</v>
      </c>
      <c r="N27" s="29">
        <f>'C0708'!N34+'C0708'!N35+'C0708'!N36+'C0708'!N38+'C0708'!N40</f>
        <v>0</v>
      </c>
      <c r="O27" s="29">
        <f>'C0708'!O34+'C0708'!O35+'C0708'!O36+'C0708'!O38+'C0708'!O40</f>
        <v>-25655</v>
      </c>
      <c r="P27" s="29">
        <f>'C0708'!P34+'C0708'!P35+'C0708'!P36+'C0708'!P38+'C0708'!P40</f>
        <v>0</v>
      </c>
      <c r="Q27" s="29">
        <f>'C0708'!Q34+'C0708'!Q35+'C0708'!Q36+'C0708'!Q38+'C0708'!Q40</f>
        <v>-25655</v>
      </c>
      <c r="R27" s="29">
        <f>'C0708'!R34+'C0708'!R35+'C0708'!R36+'C0708'!R38+'C0708'!R40</f>
        <v>0</v>
      </c>
      <c r="S27" s="29">
        <f>'C0708'!S34+'C0708'!S35+'C0708'!S36+'C0708'!S38+'C0708'!S40</f>
        <v>287676</v>
      </c>
      <c r="T27" s="29">
        <f>'C0708'!T34+'C0708'!T35+'C0708'!T36+'C0708'!T38+'C0708'!T40</f>
        <v>0</v>
      </c>
      <c r="U27" s="29">
        <f>'C0708'!U34+'C0708'!U35+'C0708'!U36+'C0708'!U38+'C0708'!U40</f>
        <v>0</v>
      </c>
      <c r="V27" s="29">
        <f>'C0708'!V34+'C0708'!V35+'C0708'!V36+'C0708'!V38+'C0708'!V40</f>
        <v>0</v>
      </c>
      <c r="W27" s="29">
        <f>'C0708'!W34+'C0708'!W35+'C0708'!W36+'C0708'!W38+'C0708'!W40</f>
        <v>287676</v>
      </c>
      <c r="X27" s="29">
        <f>'C0708'!X35</f>
        <v>0</v>
      </c>
      <c r="Y27" s="29">
        <f>'C0708'!Y35</f>
        <v>16700</v>
      </c>
      <c r="Z27" s="29">
        <f>'C0708'!Z35</f>
        <v>6423</v>
      </c>
      <c r="AA27" s="29">
        <f>'C0708'!AA35</f>
        <v>2948</v>
      </c>
      <c r="AB27" s="17">
        <f>'C0708'!AB34+'C0708'!AB35+'C0708'!AB36+'C0708'!AB38+'C0708'!AB40</f>
        <v>271104.5</v>
      </c>
      <c r="AC27" s="29">
        <f>'C0708'!AC34+'C0708'!AC35+'C0708'!AC36+'C0708'!AC38+'C0708'!AC40</f>
        <v>0</v>
      </c>
      <c r="AD27" s="29">
        <f>'C0708'!AD34+'C0708'!AD35+'C0708'!AD36+'C0708'!AD38+'C0708'!AD40</f>
        <v>266928</v>
      </c>
      <c r="AE27" s="29">
        <f>'C0708'!AE34+'C0708'!AE35+'C0708'!AE36+'C0708'!AE38+'C0708'!AE40</f>
        <v>254437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570</v>
      </c>
      <c r="F28" s="25">
        <v>20</v>
      </c>
      <c r="G28" s="24"/>
      <c r="H28" s="42" t="s">
        <v>58</v>
      </c>
      <c r="I28" s="34">
        <v>143856</v>
      </c>
      <c r="J28" s="15"/>
      <c r="K28" s="34">
        <v>-8259</v>
      </c>
      <c r="L28" s="29">
        <f>'C0708'!I28+'C0708'!K28</f>
        <v>135597</v>
      </c>
      <c r="M28" s="16">
        <v>0</v>
      </c>
      <c r="N28" s="16">
        <v>0</v>
      </c>
      <c r="O28" s="34">
        <v>-8225</v>
      </c>
      <c r="P28" s="16">
        <v>0</v>
      </c>
      <c r="Q28" s="29">
        <f>'C0708'!M28+'C0708'!N28+'C0708'!O28+'C0708'!P28</f>
        <v>-8225</v>
      </c>
      <c r="R28" s="16">
        <v>0</v>
      </c>
      <c r="S28" s="29">
        <f>'C0708'!L28+'C0708'!Q28+'C0708'!R28</f>
        <v>127372</v>
      </c>
      <c r="T28" s="16">
        <v>0</v>
      </c>
      <c r="U28" s="16">
        <v>0</v>
      </c>
      <c r="V28" s="16">
        <v>0</v>
      </c>
      <c r="W28" s="29">
        <f>'C0708'!S28+'C0708'!T28+'C0708'!U28</f>
        <v>127372</v>
      </c>
      <c r="X28" s="16">
        <v>0</v>
      </c>
      <c r="Y28" s="16">
        <v>0</v>
      </c>
      <c r="Z28" s="16">
        <v>0</v>
      </c>
      <c r="AA28" s="16">
        <v>0</v>
      </c>
      <c r="AB28" s="17">
        <f>'C0708'!W28-'C0708'!X28-(0.8*'C0708'!Y28)-(0.5*'C0708'!Z28)</f>
        <v>127372</v>
      </c>
      <c r="AC28" s="16">
        <v>0</v>
      </c>
      <c r="AD28" s="34">
        <v>127372</v>
      </c>
      <c r="AE28" s="34">
        <v>114881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569</v>
      </c>
      <c r="F29" s="25">
        <v>30</v>
      </c>
      <c r="G29" s="24"/>
      <c r="H29" s="18" t="s">
        <v>55</v>
      </c>
      <c r="I29" s="34">
        <v>66671</v>
      </c>
      <c r="J29" s="15"/>
      <c r="K29" s="34">
        <v>-5985</v>
      </c>
      <c r="L29" s="29">
        <f>'C0708'!I29+'C0708'!K29</f>
        <v>60686</v>
      </c>
      <c r="M29" s="16">
        <v>0</v>
      </c>
      <c r="N29" s="16">
        <v>0</v>
      </c>
      <c r="O29" s="34">
        <v>-8225</v>
      </c>
      <c r="P29" s="16">
        <v>0</v>
      </c>
      <c r="Q29" s="29">
        <f>'C0708'!M29+'C0708'!N29+'C0708'!O29+'C0708'!P29</f>
        <v>-8225</v>
      </c>
      <c r="R29" s="16">
        <v>0</v>
      </c>
      <c r="S29" s="29">
        <f>'C0708'!L29+'C0708'!Q29+'C0708'!R29</f>
        <v>52461</v>
      </c>
      <c r="T29" s="16">
        <v>0</v>
      </c>
      <c r="U29" s="16">
        <v>0</v>
      </c>
      <c r="V29" s="16">
        <v>0</v>
      </c>
      <c r="W29" s="29">
        <f>'C0708'!S29+'C0708'!T29+'C0708'!U29</f>
        <v>52461</v>
      </c>
      <c r="X29" s="16">
        <v>0</v>
      </c>
      <c r="Y29" s="16">
        <v>0</v>
      </c>
      <c r="Z29" s="16">
        <v>0</v>
      </c>
      <c r="AA29" s="16">
        <v>0</v>
      </c>
      <c r="AB29" s="17">
        <f>'C0708'!W29-'C0708'!X29-(0.8*'C0708'!Y29)-(0.5*'C0708'!Z29)</f>
        <v>52461</v>
      </c>
      <c r="AC29" s="16">
        <v>0</v>
      </c>
      <c r="AD29" s="34">
        <v>52461</v>
      </c>
      <c r="AE29" s="34">
        <v>39970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568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'C0708'!I30+'C0708'!K30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'C0708'!M30+'C0708'!N30+'C0708'!O30+'C0708'!P30</f>
        <v>0</v>
      </c>
      <c r="R30" s="16">
        <v>0</v>
      </c>
      <c r="S30" s="29">
        <f>'C0708'!L30+'C0708'!Q30+'C0708'!R30</f>
        <v>0</v>
      </c>
      <c r="T30" s="16">
        <v>0</v>
      </c>
      <c r="U30" s="16">
        <v>0</v>
      </c>
      <c r="V30" s="16">
        <v>0</v>
      </c>
      <c r="W30" s="29">
        <f>'C0708'!S30+'C0708'!T30+'C0708'!U30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'C0708'!W30-'C0708'!X30-(0.8*'C0708'!Y30)-(0.5*'C0708'!Z30)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567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'C0708'!I31+'C0708'!K31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'C0708'!M31+'C0708'!N31+'C0708'!O31+'C0708'!P31</f>
        <v>0</v>
      </c>
      <c r="R31" s="16">
        <v>0</v>
      </c>
      <c r="S31" s="29">
        <f>'C0708'!L31+'C0708'!Q31+'C0708'!R31</f>
        <v>0</v>
      </c>
      <c r="T31" s="16">
        <v>0</v>
      </c>
      <c r="U31" s="16">
        <v>0</v>
      </c>
      <c r="V31" s="16">
        <v>0</v>
      </c>
      <c r="W31" s="29">
        <f>'C0708'!S31+'C0708'!T31+'C0708'!U31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'C0708'!W31-'C0708'!X31-(0.8*'C0708'!Y31)-(0.5*'C0708'!Z31)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566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'C0708'!I32+'C0708'!K32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'C0708'!M32+'C0708'!N32+'C0708'!O32+'C0708'!P32</f>
        <v>0</v>
      </c>
      <c r="R32" s="16">
        <v>0</v>
      </c>
      <c r="S32" s="29">
        <f>'C0708'!L32+'C0708'!Q32+'C0708'!R32</f>
        <v>0</v>
      </c>
      <c r="T32" s="16">
        <v>0</v>
      </c>
      <c r="U32" s="16">
        <v>0</v>
      </c>
      <c r="V32" s="16">
        <v>0</v>
      </c>
      <c r="W32" s="29">
        <f>'C0708'!S32+'C0708'!T32+'C0708'!U32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'C0708'!W32-'C0708'!X32-(0.8*'C0708'!Y32)-(0.5*'C0708'!Z32)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565</v>
      </c>
      <c r="F34" s="11">
        <v>70</v>
      </c>
      <c r="G34" s="10"/>
      <c r="H34" s="40" t="s">
        <v>42</v>
      </c>
      <c r="I34" s="34">
        <v>294233</v>
      </c>
      <c r="J34" s="16">
        <v>0</v>
      </c>
      <c r="K34" s="34">
        <v>-8903</v>
      </c>
      <c r="L34" s="29">
        <f>'C0708'!I34+'C0708'!K34</f>
        <v>285330</v>
      </c>
      <c r="M34" s="16">
        <v>0</v>
      </c>
      <c r="N34" s="16">
        <v>0</v>
      </c>
      <c r="O34" s="34">
        <v>-23725</v>
      </c>
      <c r="P34" s="16">
        <v>0</v>
      </c>
      <c r="Q34" s="29">
        <f>'C0708'!M34+'C0708'!N34+'C0708'!O34+'C0708'!P34</f>
        <v>-23725</v>
      </c>
      <c r="R34" s="16">
        <v>0</v>
      </c>
      <c r="S34" s="29">
        <f>'C0708'!L34+'C0708'!Q34+'C0708'!R34</f>
        <v>261605</v>
      </c>
      <c r="T34" s="16">
        <v>0</v>
      </c>
      <c r="U34" s="16">
        <v>0</v>
      </c>
      <c r="V34" s="16">
        <v>0</v>
      </c>
      <c r="W34" s="29">
        <f>'C0708'!S34+'C0708'!T34+'C0708'!U34</f>
        <v>261605</v>
      </c>
      <c r="X34" s="15"/>
      <c r="Y34" s="15"/>
      <c r="Z34" s="15"/>
      <c r="AA34" s="15"/>
      <c r="AB34" s="34">
        <v>261605</v>
      </c>
      <c r="AC34" s="16">
        <v>0</v>
      </c>
      <c r="AD34" s="34">
        <v>257428</v>
      </c>
      <c r="AE34" s="34">
        <v>244937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564</v>
      </c>
      <c r="F35" s="11">
        <v>80</v>
      </c>
      <c r="G35" s="10"/>
      <c r="H35" s="40" t="s">
        <v>39</v>
      </c>
      <c r="I35" s="34">
        <v>28001</v>
      </c>
      <c r="J35" s="16">
        <v>0</v>
      </c>
      <c r="K35" s="16">
        <v>0</v>
      </c>
      <c r="L35" s="29">
        <f>'C0708'!I35+'C0708'!K35</f>
        <v>28001</v>
      </c>
      <c r="M35" s="16">
        <v>0</v>
      </c>
      <c r="N35" s="16">
        <v>0</v>
      </c>
      <c r="O35" s="34">
        <v>-1930</v>
      </c>
      <c r="P35" s="16">
        <v>0</v>
      </c>
      <c r="Q35" s="29">
        <f>'C0708'!M35+'C0708'!N35+'C0708'!O35+'C0708'!P35</f>
        <v>-1930</v>
      </c>
      <c r="R35" s="16">
        <v>0</v>
      </c>
      <c r="S35" s="29">
        <f>'C0708'!L35+'C0708'!Q35+'C0708'!R35</f>
        <v>26071</v>
      </c>
      <c r="T35" s="16">
        <v>0</v>
      </c>
      <c r="U35" s="16">
        <v>0</v>
      </c>
      <c r="V35" s="16">
        <v>0</v>
      </c>
      <c r="W35" s="29">
        <f>'C0708'!S35+'C0708'!T35+'C0708'!U35</f>
        <v>26071</v>
      </c>
      <c r="X35" s="16">
        <v>0</v>
      </c>
      <c r="Y35" s="34">
        <v>16700</v>
      </c>
      <c r="Z35" s="34">
        <v>6423</v>
      </c>
      <c r="AA35" s="34">
        <v>2948</v>
      </c>
      <c r="AB35" s="17">
        <f>'C0708'!W35-'C0708'!X35-(0.8*'C0708'!Y35)-(0.5*'C0708'!Z35)</f>
        <v>9499.5</v>
      </c>
      <c r="AC35" s="16">
        <v>0</v>
      </c>
      <c r="AD35" s="34">
        <v>9500</v>
      </c>
      <c r="AE35" s="34">
        <v>9500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563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'C0708'!I36+'C0708'!K36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'C0708'!M36+'C0708'!N36+'C0708'!O36+'C0708'!P36</f>
        <v>0</v>
      </c>
      <c r="R36" s="16">
        <v>0</v>
      </c>
      <c r="S36" s="29">
        <f>'C0708'!L36+'C0708'!Q36+'C0708'!R36</f>
        <v>0</v>
      </c>
      <c r="T36" s="16">
        <v>0</v>
      </c>
      <c r="U36" s="16">
        <v>0</v>
      </c>
      <c r="V36" s="16">
        <v>0</v>
      </c>
      <c r="W36" s="29">
        <f>'C0708'!S36+'C0708'!T36+'C0708'!U36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562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561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'C0708'!I38+'C0708'!K38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'C0708'!M38+'C0708'!N38+'C0708'!O38+'C0708'!P38</f>
        <v>0</v>
      </c>
      <c r="R38" s="16">
        <v>0</v>
      </c>
      <c r="S38" s="29">
        <f>'C0708'!L38+'C0708'!Q38+'C0708'!R38</f>
        <v>0</v>
      </c>
      <c r="T38" s="16">
        <v>0</v>
      </c>
      <c r="U38" s="16">
        <v>0</v>
      </c>
      <c r="V38" s="16">
        <v>0</v>
      </c>
      <c r="W38" s="29">
        <f>'C0708'!S38+'C0708'!T38+'C0708'!U38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560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559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'C0708'!I40+'C0708'!K40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'C0708'!M40+'C0708'!N40+'C0708'!O40+'C0708'!P40</f>
        <v>0</v>
      </c>
      <c r="R40" s="16">
        <v>0</v>
      </c>
      <c r="S40" s="29">
        <f>'C0708'!L40+'C0708'!Q40+'C0708'!R40</f>
        <v>0</v>
      </c>
      <c r="T40" s="16">
        <v>0</v>
      </c>
      <c r="U40" s="16">
        <v>0</v>
      </c>
      <c r="V40" s="16">
        <v>0</v>
      </c>
      <c r="W40" s="29">
        <f>'C0708'!S40+'C0708'!T40+'C0708'!U40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>
        <v>0</v>
      </c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558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'C0708'!I42+'C0708'!K42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'C0708'!W42-'C0708'!X42-(0.8*'C0708'!Y42)-(0.5*'C0708'!Z42)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557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'C0708'!I43+'C0708'!K43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'C0708'!W43-'C0708'!X43-(0.8*'C0708'!Y43)-(0.5*'C0708'!Z43)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556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'C0708'!I44+'C0708'!K44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'C0708'!W44-'C0708'!X44-(0.8*'C0708'!Y44)-(0.5*'C0708'!Z44)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555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'C0708'!I45+'C0708'!K45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'C0708'!W45-'C0708'!X45-(0.8*'C0708'!Y45)-(0.5*'C0708'!Z45)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554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'C0708'!I46+'C0708'!K46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'C0708'!W46-'C0708'!X46-(0.8*'C0708'!Y46)-(0.5*'C0708'!Z46)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553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'C0708'!I47+'C0708'!K47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'C0708'!W47-'C0708'!X47-(0.8*'C0708'!Y47)-(0.5*'C0708'!Z47)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552</v>
      </c>
      <c r="F48" s="11">
        <v>200</v>
      </c>
      <c r="G48" s="10"/>
      <c r="H48" s="32">
        <v>0.5</v>
      </c>
      <c r="I48" s="34">
        <v>24014</v>
      </c>
      <c r="J48" s="15"/>
      <c r="K48" s="34">
        <v>0</v>
      </c>
      <c r="L48" s="29">
        <f>'C0708'!I48+'C0708'!K48</f>
        <v>24014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34">
        <v>24014</v>
      </c>
      <c r="X48" s="16">
        <v>0</v>
      </c>
      <c r="Y48" s="16">
        <v>0</v>
      </c>
      <c r="Z48" s="16">
        <v>0</v>
      </c>
      <c r="AA48" s="16">
        <v>0</v>
      </c>
      <c r="AB48" s="17">
        <f>'C0708'!W48-'C0708'!X48-(0.8*'C0708'!Y48)-(0.5*'C0708'!Z48)</f>
        <v>24014</v>
      </c>
      <c r="AC48" s="16">
        <v>0</v>
      </c>
      <c r="AD48" s="34">
        <v>12007</v>
      </c>
      <c r="AE48" s="34">
        <v>12007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551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'C0708'!W49-'C0708'!X49-(0.8*'C0708'!Y49)-(0.5*'C0708'!Z49)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550</v>
      </c>
      <c r="F50" s="11">
        <v>220</v>
      </c>
      <c r="G50" s="10"/>
      <c r="H50" s="32">
        <v>0.75</v>
      </c>
      <c r="I50" s="16">
        <v>0</v>
      </c>
      <c r="J50" s="15"/>
      <c r="K50" s="16">
        <v>0</v>
      </c>
      <c r="L50" s="29">
        <f>'C0708'!I50+'C0708'!K50</f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f>'C0708'!W50-'C0708'!X50-(0.8*'C0708'!Y50)-(0.5*'C0708'!Z50)</f>
        <v>0</v>
      </c>
      <c r="AC50" s="16">
        <v>0</v>
      </c>
      <c r="AD50" s="16">
        <v>0</v>
      </c>
      <c r="AE50" s="16">
        <v>0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549</v>
      </c>
      <c r="F51" s="11">
        <v>230</v>
      </c>
      <c r="G51" s="10"/>
      <c r="H51" s="32">
        <v>1</v>
      </c>
      <c r="I51" s="34">
        <v>266826</v>
      </c>
      <c r="J51" s="15"/>
      <c r="K51" s="34">
        <v>-8669</v>
      </c>
      <c r="L51" s="29">
        <f>'C0708'!I51+'C0708'!K51</f>
        <v>258157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34">
        <v>248002</v>
      </c>
      <c r="X51" s="16">
        <v>0</v>
      </c>
      <c r="Y51" s="34">
        <v>16700</v>
      </c>
      <c r="Z51" s="34">
        <v>6423</v>
      </c>
      <c r="AA51" s="34">
        <v>2948</v>
      </c>
      <c r="AB51" s="17">
        <f>'C0708'!W51-'C0708'!X51-(0.8*'C0708'!Y51)-(0.5*'C0708'!Z51)</f>
        <v>231430.5</v>
      </c>
      <c r="AC51" s="16">
        <v>0</v>
      </c>
      <c r="AD51" s="34">
        <v>231431</v>
      </c>
      <c r="AE51" s="34">
        <v>218940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548</v>
      </c>
      <c r="F52" s="11">
        <v>240</v>
      </c>
      <c r="G52" s="10"/>
      <c r="H52" s="32">
        <v>1.5</v>
      </c>
      <c r="I52" s="34">
        <v>31394</v>
      </c>
      <c r="J52" s="15"/>
      <c r="K52" s="16">
        <v>-234</v>
      </c>
      <c r="L52" s="29">
        <f>'C0708'!I52+'C0708'!K52</f>
        <v>31160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34">
        <v>15660</v>
      </c>
      <c r="X52" s="16">
        <v>0</v>
      </c>
      <c r="Y52" s="16">
        <v>0</v>
      </c>
      <c r="Z52" s="16">
        <v>0</v>
      </c>
      <c r="AA52" s="16">
        <v>0</v>
      </c>
      <c r="AB52" s="17">
        <f>'C0708'!W52-'C0708'!X52-(0.8*'C0708'!Y52)-(0.5*'C0708'!Z52)</f>
        <v>15660</v>
      </c>
      <c r="AC52" s="16">
        <v>0</v>
      </c>
      <c r="AD52" s="34">
        <v>23490</v>
      </c>
      <c r="AE52" s="34">
        <v>23490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547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'C0708'!I53+'C0708'!K53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'C0708'!W53-'C0708'!X53-(0.8*'C0708'!Y53)-(0.5*'C0708'!Z53)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546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'C0708'!I54+'C0708'!K54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'C0708'!W54-'C0708'!X54-(0.8*'C0708'!Y54)-(0.5*'C0708'!Z54)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545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'C0708'!I55+'C0708'!K55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'C0708'!W55-'C0708'!X55-(0.8*'C0708'!Y55)-(0.5*'C0708'!Z55)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544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'C0708'!I56+'C0708'!K56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'C0708'!W56-'C0708'!X56-(0.8*'C0708'!Y56)-(0.5*'C0708'!Z56)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543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'C0708'!W58-'C0708'!X58-(0.8*'C0708'!Y58)-(0.5*'C0708'!Z58)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542</v>
      </c>
      <c r="F59" s="11">
        <v>300</v>
      </c>
      <c r="G59" s="10"/>
      <c r="H59" s="18" t="s">
        <v>5</v>
      </c>
      <c r="I59" s="34">
        <v>2245</v>
      </c>
      <c r="J59" s="15"/>
      <c r="K59" s="16">
        <v>-680</v>
      </c>
      <c r="L59" s="34">
        <v>1502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34">
        <v>1565</v>
      </c>
      <c r="X59" s="16">
        <v>0</v>
      </c>
      <c r="Y59" s="16">
        <v>0</v>
      </c>
      <c r="Z59" s="16">
        <v>0</v>
      </c>
      <c r="AA59" s="16">
        <v>0</v>
      </c>
      <c r="AB59" s="17">
        <f>'C0708'!W59-'C0708'!X59-(0.8*'C0708'!Y59)-(0.5*'C0708'!Z59)</f>
        <v>1565</v>
      </c>
      <c r="AC59" s="16">
        <v>0</v>
      </c>
      <c r="AD59" s="34">
        <v>1565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541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'C0708'!W60-'C0708'!X60-(0.8*'C0708'!Y60)-(0.5*'C0708'!Z60)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540</v>
      </c>
      <c r="F61" s="11">
        <v>320</v>
      </c>
      <c r="G61" s="10"/>
      <c r="H61" s="9" t="s">
        <v>0</v>
      </c>
      <c r="I61" s="7">
        <v>78</v>
      </c>
      <c r="J61" s="6"/>
      <c r="K61" s="7">
        <v>0</v>
      </c>
      <c r="L61" s="7">
        <v>78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60</v>
      </c>
      <c r="X61" s="7">
        <v>0</v>
      </c>
      <c r="Y61" s="7">
        <v>0</v>
      </c>
      <c r="Z61" s="7">
        <v>0</v>
      </c>
      <c r="AA61" s="7">
        <v>0</v>
      </c>
      <c r="AB61" s="8">
        <f>'C0708'!W61-'C0708'!X61-(0.8*'C0708'!Y61)-(0.5*'C0708'!Z61)</f>
        <v>60</v>
      </c>
      <c r="AC61" s="7">
        <v>0</v>
      </c>
      <c r="AD61" s="7">
        <v>90</v>
      </c>
      <c r="AE61" s="6"/>
      <c r="AF61" s="6"/>
      <c r="AG61" s="5"/>
    </row>
  </sheetData>
  <sheetProtection sheet="1" objects="1" scenarios="1"/>
  <mergeCells count="37">
    <mergeCell ref="D33:AG33"/>
    <mergeCell ref="D41:AG41"/>
    <mergeCell ref="D57:AG57"/>
    <mergeCell ref="M24:M25"/>
    <mergeCell ref="N24:N25"/>
    <mergeCell ref="O24:O25"/>
    <mergeCell ref="P24:P25"/>
    <mergeCell ref="Q24:Q25"/>
    <mergeCell ref="R24:R25"/>
    <mergeCell ref="Y23:Y25"/>
    <mergeCell ref="AA23:AA25"/>
    <mergeCell ref="AC23:AC25"/>
    <mergeCell ref="AF23:AF25"/>
    <mergeCell ref="AG23:AG25"/>
    <mergeCell ref="AB22:AB25"/>
    <mergeCell ref="AD22:AD25"/>
    <mergeCell ref="AE22:AE25"/>
    <mergeCell ref="X22:AA22"/>
    <mergeCell ref="X23:X25"/>
    <mergeCell ref="T23:T25"/>
    <mergeCell ref="U23:V23"/>
    <mergeCell ref="V24:V25"/>
    <mergeCell ref="Z23:Z25"/>
    <mergeCell ref="J23:J25"/>
    <mergeCell ref="M23:N23"/>
    <mergeCell ref="O23:P23"/>
    <mergeCell ref="Q23:R23"/>
    <mergeCell ref="D9:H9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75.75390625" style="0" hidden="1" customWidth="1"/>
    <col min="4" max="4" width="9.25390625" style="3" customWidth="1"/>
    <col min="5" max="5" width="9.125" style="0" hidden="1" customWidth="1"/>
    <col min="6" max="6" width="4.375" style="2" hidden="1" customWidth="1"/>
    <col min="7" max="7" width="4.375" style="1" hidden="1" customWidth="1"/>
    <col min="8" max="8" width="60.875" style="0" customWidth="1"/>
    <col min="9" max="9" width="13.75390625" style="0" customWidth="1"/>
    <col min="10" max="10" width="25.125" style="0" customWidth="1"/>
    <col min="11" max="11" width="13.75390625" style="0" customWidth="1"/>
    <col min="12" max="12" width="14.25390625" style="0" customWidth="1"/>
    <col min="13" max="13" width="16.375" style="0" customWidth="1"/>
    <col min="14" max="14" width="17.875" style="0" customWidth="1"/>
    <col min="15" max="15" width="17.00390625" style="0" customWidth="1"/>
    <col min="16" max="16" width="16.375" style="0" customWidth="1"/>
    <col min="17" max="17" width="16.75390625" style="0" customWidth="1"/>
    <col min="18" max="18" width="15.375" style="0" customWidth="1"/>
    <col min="19" max="19" width="19.00390625" style="0" customWidth="1"/>
    <col min="20" max="20" width="13.625" style="0" customWidth="1"/>
    <col min="21" max="21" width="12.125" style="0" customWidth="1"/>
    <col min="22" max="22" width="14.75390625" style="0" customWidth="1"/>
    <col min="23" max="23" width="17.375" style="0" customWidth="1"/>
    <col min="24" max="24" width="11.625" style="0" customWidth="1"/>
    <col min="28" max="28" width="17.125" style="83" customWidth="1"/>
    <col min="29" max="29" width="15.375" style="0" customWidth="1"/>
    <col min="30" max="30" width="16.125" style="0" customWidth="1"/>
    <col min="31" max="31" width="16.00390625" style="0" customWidth="1"/>
    <col min="32" max="32" width="16.25390625" style="0" customWidth="1"/>
    <col min="33" max="33" width="13.625" style="0" customWidth="1"/>
  </cols>
  <sheetData>
    <row r="1" spans="1:33" ht="11.25" hidden="1">
      <c r="A1" t="s">
        <v>178</v>
      </c>
      <c r="B1" t="s">
        <v>177</v>
      </c>
      <c r="C1" t="s">
        <v>151</v>
      </c>
      <c r="D1" s="3" t="s">
        <v>10</v>
      </c>
      <c r="E1" t="s">
        <v>133</v>
      </c>
      <c r="F1" s="2" t="s">
        <v>137</v>
      </c>
      <c r="G1" s="2" t="s">
        <v>176</v>
      </c>
      <c r="H1" t="s">
        <v>10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s="83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</row>
    <row r="2" ht="11.25" hidden="1">
      <c r="A2" t="s">
        <v>175</v>
      </c>
    </row>
    <row r="3" spans="1:2" ht="11.25" hidden="1">
      <c r="A3" t="s">
        <v>174</v>
      </c>
      <c r="B3">
        <v>1</v>
      </c>
    </row>
    <row r="4" spans="1:2" ht="11.25" hidden="1">
      <c r="A4" t="s">
        <v>173</v>
      </c>
      <c r="B4" t="s">
        <v>172</v>
      </c>
    </row>
    <row r="5" spans="1:2" ht="11.25" hidden="1">
      <c r="A5" t="s">
        <v>171</v>
      </c>
      <c r="B5" t="s">
        <v>659</v>
      </c>
    </row>
    <row r="6" spans="1:2" ht="11.25" hidden="1">
      <c r="A6" t="s">
        <v>169</v>
      </c>
      <c r="B6" t="s">
        <v>658</v>
      </c>
    </row>
    <row r="7" spans="1:2" ht="11.25" hidden="1">
      <c r="A7" t="s">
        <v>167</v>
      </c>
      <c r="B7" t="s">
        <v>166</v>
      </c>
    </row>
    <row r="8" spans="1:4" ht="11.25">
      <c r="A8" t="s">
        <v>153</v>
      </c>
      <c r="D8" s="3" t="s">
        <v>165</v>
      </c>
    </row>
    <row r="9" spans="1:8" ht="11.25">
      <c r="A9" t="s">
        <v>153</v>
      </c>
      <c r="D9" s="123" t="s">
        <v>1140</v>
      </c>
      <c r="E9" s="135"/>
      <c r="F9" s="135"/>
      <c r="G9" s="135"/>
      <c r="H9" s="136"/>
    </row>
    <row r="10" ht="11.25">
      <c r="A10" t="s">
        <v>153</v>
      </c>
    </row>
    <row r="11" spans="1:12" ht="12" thickBot="1">
      <c r="A11" t="s">
        <v>153</v>
      </c>
      <c r="D11" s="3" t="s">
        <v>162</v>
      </c>
      <c r="L11" s="88" t="s">
        <v>164</v>
      </c>
    </row>
    <row r="12" spans="1:12" ht="12" thickBot="1">
      <c r="A12" t="s">
        <v>153</v>
      </c>
      <c r="D12" s="87" t="s">
        <v>1142</v>
      </c>
      <c r="L12" s="86" t="s">
        <v>1141</v>
      </c>
    </row>
    <row r="13" ht="11.25">
      <c r="A13" t="s">
        <v>153</v>
      </c>
    </row>
    <row r="14" ht="11.25">
      <c r="A14" t="s">
        <v>153</v>
      </c>
    </row>
    <row r="15" spans="1:33" ht="11.25" hidden="1">
      <c r="A15" t="s">
        <v>151</v>
      </c>
      <c r="D15" s="3" t="s">
        <v>150</v>
      </c>
      <c r="H15" t="s">
        <v>149</v>
      </c>
      <c r="I15" t="s">
        <v>104</v>
      </c>
      <c r="J15" t="s">
        <v>93</v>
      </c>
      <c r="K15" t="s">
        <v>103</v>
      </c>
      <c r="L15" t="s">
        <v>102</v>
      </c>
      <c r="M15" t="s">
        <v>148</v>
      </c>
      <c r="N15" t="s">
        <v>147</v>
      </c>
      <c r="O15" t="s">
        <v>146</v>
      </c>
      <c r="P15" t="s">
        <v>145</v>
      </c>
      <c r="Q15" t="s">
        <v>144</v>
      </c>
      <c r="R15" t="s">
        <v>143</v>
      </c>
      <c r="S15" t="s">
        <v>100</v>
      </c>
      <c r="T15" t="s">
        <v>89</v>
      </c>
      <c r="U15" t="s">
        <v>142</v>
      </c>
      <c r="V15" t="s">
        <v>79</v>
      </c>
      <c r="W15" t="s">
        <v>98</v>
      </c>
      <c r="X15" t="s">
        <v>141</v>
      </c>
      <c r="Y15" t="s">
        <v>140</v>
      </c>
      <c r="Z15" t="s">
        <v>139</v>
      </c>
      <c r="AA15" t="s">
        <v>138</v>
      </c>
      <c r="AB15" s="83" t="s">
        <v>96</v>
      </c>
      <c r="AC15" t="s">
        <v>78</v>
      </c>
      <c r="AD15" t="s">
        <v>95</v>
      </c>
      <c r="AE15" t="s">
        <v>94</v>
      </c>
      <c r="AF15" t="s">
        <v>87</v>
      </c>
      <c r="AG15" t="s">
        <v>86</v>
      </c>
    </row>
    <row r="16" spans="1:33" s="1" customFormat="1" ht="11.25">
      <c r="A16" s="1" t="s">
        <v>137</v>
      </c>
      <c r="D16" s="70" t="s">
        <v>136</v>
      </c>
      <c r="F16" s="1" t="s">
        <v>135</v>
      </c>
      <c r="H16" s="1" t="s">
        <v>134</v>
      </c>
      <c r="I16" s="1">
        <v>10</v>
      </c>
      <c r="J16" s="1">
        <v>20</v>
      </c>
      <c r="K16" s="1">
        <v>30</v>
      </c>
      <c r="L16" s="1">
        <v>40</v>
      </c>
      <c r="M16" s="1">
        <v>50</v>
      </c>
      <c r="N16" s="1">
        <v>60</v>
      </c>
      <c r="O16" s="1">
        <v>70</v>
      </c>
      <c r="P16" s="1">
        <v>80</v>
      </c>
      <c r="Q16" s="1">
        <v>90</v>
      </c>
      <c r="R16" s="1">
        <v>100</v>
      </c>
      <c r="S16" s="1">
        <v>110</v>
      </c>
      <c r="T16" s="1">
        <v>120</v>
      </c>
      <c r="U16" s="1">
        <v>130</v>
      </c>
      <c r="V16" s="1">
        <v>140</v>
      </c>
      <c r="W16" s="1">
        <v>150</v>
      </c>
      <c r="X16" s="1">
        <v>160</v>
      </c>
      <c r="Y16" s="1">
        <v>170</v>
      </c>
      <c r="Z16" s="1">
        <v>180</v>
      </c>
      <c r="AA16" s="1">
        <v>190</v>
      </c>
      <c r="AB16" s="85">
        <v>200</v>
      </c>
      <c r="AC16" s="1">
        <v>210</v>
      </c>
      <c r="AD16" s="1">
        <v>215</v>
      </c>
      <c r="AE16" s="1">
        <v>220</v>
      </c>
      <c r="AF16" s="1">
        <v>230</v>
      </c>
      <c r="AG16" s="1">
        <v>240</v>
      </c>
    </row>
    <row r="17" spans="1:33" ht="11.25" hidden="1">
      <c r="A17" t="s">
        <v>133</v>
      </c>
      <c r="I17" t="s">
        <v>657</v>
      </c>
      <c r="J17" t="s">
        <v>656</v>
      </c>
      <c r="K17" t="s">
        <v>655</v>
      </c>
      <c r="L17" t="s">
        <v>654</v>
      </c>
      <c r="M17" t="s">
        <v>653</v>
      </c>
      <c r="N17" t="s">
        <v>652</v>
      </c>
      <c r="O17" t="s">
        <v>651</v>
      </c>
      <c r="P17" t="s">
        <v>650</v>
      </c>
      <c r="Q17" t="s">
        <v>649</v>
      </c>
      <c r="R17" t="s">
        <v>648</v>
      </c>
      <c r="S17" t="s">
        <v>647</v>
      </c>
      <c r="T17" t="s">
        <v>646</v>
      </c>
      <c r="U17" t="s">
        <v>645</v>
      </c>
      <c r="V17" t="s">
        <v>644</v>
      </c>
      <c r="W17" t="s">
        <v>643</v>
      </c>
      <c r="X17" t="s">
        <v>642</v>
      </c>
      <c r="Y17" t="s">
        <v>641</v>
      </c>
      <c r="Z17" t="s">
        <v>640</v>
      </c>
      <c r="AA17" t="s">
        <v>639</v>
      </c>
      <c r="AB17" s="83" t="s">
        <v>638</v>
      </c>
      <c r="AC17" t="s">
        <v>637</v>
      </c>
      <c r="AD17" t="s">
        <v>636</v>
      </c>
      <c r="AE17" t="s">
        <v>635</v>
      </c>
      <c r="AF17" t="s">
        <v>634</v>
      </c>
      <c r="AG17" t="s">
        <v>633</v>
      </c>
    </row>
    <row r="18" spans="1:33" ht="27" customHeight="1">
      <c r="A18" t="s">
        <v>10</v>
      </c>
      <c r="D18" s="124" t="s">
        <v>212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ht="18" customHeight="1">
      <c r="A19" t="s">
        <v>10</v>
      </c>
    </row>
    <row r="20" spans="1:15" ht="18" customHeight="1">
      <c r="A20" t="s">
        <v>10</v>
      </c>
      <c r="H20" s="66" t="s">
        <v>106</v>
      </c>
      <c r="I20" s="4"/>
      <c r="J20" s="102" t="s">
        <v>632</v>
      </c>
      <c r="K20" s="133"/>
      <c r="L20" s="133"/>
      <c r="M20" s="133"/>
      <c r="N20" s="133"/>
      <c r="O20" s="134"/>
    </row>
    <row r="21" ht="12" thickBot="1">
      <c r="A21" t="s">
        <v>10</v>
      </c>
    </row>
    <row r="22" spans="1:33" s="4" customFormat="1" ht="84.75" customHeight="1">
      <c r="A22" t="s">
        <v>10</v>
      </c>
      <c r="D22" s="65"/>
      <c r="F22" s="25"/>
      <c r="G22" s="24"/>
      <c r="H22" s="64"/>
      <c r="I22" s="105" t="s">
        <v>104</v>
      </c>
      <c r="J22" s="106"/>
      <c r="K22" s="99" t="s">
        <v>103</v>
      </c>
      <c r="L22" s="99" t="s">
        <v>102</v>
      </c>
      <c r="M22" s="107" t="s">
        <v>101</v>
      </c>
      <c r="N22" s="108"/>
      <c r="O22" s="108"/>
      <c r="P22" s="108"/>
      <c r="Q22" s="108"/>
      <c r="R22" s="109"/>
      <c r="S22" s="99" t="s">
        <v>100</v>
      </c>
      <c r="T22" s="107" t="s">
        <v>99</v>
      </c>
      <c r="U22" s="92"/>
      <c r="V22" s="93"/>
      <c r="W22" s="107" t="s">
        <v>98</v>
      </c>
      <c r="X22" s="107" t="s">
        <v>97</v>
      </c>
      <c r="Y22" s="108"/>
      <c r="Z22" s="108"/>
      <c r="AA22" s="109"/>
      <c r="AB22" s="127" t="s">
        <v>96</v>
      </c>
      <c r="AC22" s="63"/>
      <c r="AD22" s="105" t="s">
        <v>95</v>
      </c>
      <c r="AE22" s="105" t="s">
        <v>94</v>
      </c>
      <c r="AF22" s="62"/>
      <c r="AG22" s="61"/>
    </row>
    <row r="23" spans="1:33" s="4" customFormat="1" ht="61.5" customHeight="1">
      <c r="A23" t="s">
        <v>10</v>
      </c>
      <c r="D23" s="59"/>
      <c r="F23" s="25"/>
      <c r="G23" s="24"/>
      <c r="H23" s="58"/>
      <c r="I23" s="57"/>
      <c r="J23" s="96" t="s">
        <v>93</v>
      </c>
      <c r="K23" s="97"/>
      <c r="L23" s="100"/>
      <c r="M23" s="110" t="s">
        <v>92</v>
      </c>
      <c r="N23" s="111"/>
      <c r="O23" s="110" t="s">
        <v>91</v>
      </c>
      <c r="P23" s="112"/>
      <c r="Q23" s="110" t="s">
        <v>90</v>
      </c>
      <c r="R23" s="112"/>
      <c r="S23" s="97"/>
      <c r="T23" s="96" t="s">
        <v>89</v>
      </c>
      <c r="U23" s="113" t="s">
        <v>88</v>
      </c>
      <c r="V23" s="116"/>
      <c r="W23" s="111"/>
      <c r="X23" s="117">
        <v>0</v>
      </c>
      <c r="Y23" s="117">
        <v>0.2</v>
      </c>
      <c r="Z23" s="117">
        <v>0.5</v>
      </c>
      <c r="AA23" s="117">
        <v>1</v>
      </c>
      <c r="AB23" s="128"/>
      <c r="AC23" s="96" t="s">
        <v>78</v>
      </c>
      <c r="AD23" s="97"/>
      <c r="AE23" s="97"/>
      <c r="AF23" s="96" t="s">
        <v>87</v>
      </c>
      <c r="AG23" s="118" t="s">
        <v>86</v>
      </c>
    </row>
    <row r="24" spans="1:33" s="4" customFormat="1" ht="101.25" customHeight="1">
      <c r="A24" t="s">
        <v>10</v>
      </c>
      <c r="D24" s="59"/>
      <c r="F24" s="25"/>
      <c r="G24" s="24"/>
      <c r="H24" s="58"/>
      <c r="I24" s="57"/>
      <c r="J24" s="97"/>
      <c r="K24" s="97"/>
      <c r="L24" s="100"/>
      <c r="M24" s="113" t="s">
        <v>85</v>
      </c>
      <c r="N24" s="113" t="s">
        <v>84</v>
      </c>
      <c r="O24" s="96" t="s">
        <v>83</v>
      </c>
      <c r="P24" s="96" t="s">
        <v>82</v>
      </c>
      <c r="Q24" s="96" t="s">
        <v>81</v>
      </c>
      <c r="R24" s="96" t="s">
        <v>80</v>
      </c>
      <c r="S24" s="97"/>
      <c r="T24" s="97"/>
      <c r="U24" s="60"/>
      <c r="V24" s="96" t="s">
        <v>79</v>
      </c>
      <c r="W24" s="110"/>
      <c r="X24" s="90"/>
      <c r="Y24" s="90"/>
      <c r="Z24" s="90"/>
      <c r="AA24" s="90"/>
      <c r="AB24" s="128"/>
      <c r="AC24" s="97"/>
      <c r="AD24" s="97"/>
      <c r="AE24" s="97"/>
      <c r="AF24" s="97"/>
      <c r="AG24" s="119"/>
    </row>
    <row r="25" spans="1:33" s="4" customFormat="1" ht="14.25">
      <c r="A25" t="s">
        <v>10</v>
      </c>
      <c r="D25" s="59"/>
      <c r="F25" s="25"/>
      <c r="G25" s="24"/>
      <c r="H25" s="58"/>
      <c r="I25" s="55"/>
      <c r="J25" s="98"/>
      <c r="K25" s="98"/>
      <c r="L25" s="101"/>
      <c r="M25" s="114"/>
      <c r="N25" s="114"/>
      <c r="O25" s="97"/>
      <c r="P25" s="97"/>
      <c r="Q25" s="98"/>
      <c r="R25" s="98"/>
      <c r="S25" s="97"/>
      <c r="T25" s="98"/>
      <c r="U25" s="56"/>
      <c r="V25" s="115"/>
      <c r="W25" s="96"/>
      <c r="X25" s="91"/>
      <c r="Y25" s="90"/>
      <c r="Z25" s="90"/>
      <c r="AA25" s="90"/>
      <c r="AB25" s="128"/>
      <c r="AC25" s="98" t="s">
        <v>78</v>
      </c>
      <c r="AD25" s="98"/>
      <c r="AE25" s="98"/>
      <c r="AF25" s="98"/>
      <c r="AG25" s="120"/>
    </row>
    <row r="26" spans="1:33" s="4" customFormat="1" ht="14.25">
      <c r="A26" t="s">
        <v>10</v>
      </c>
      <c r="D26" s="54"/>
      <c r="F26" s="25"/>
      <c r="G26" s="24"/>
      <c r="H26" s="53"/>
      <c r="I26" s="52" t="s">
        <v>63</v>
      </c>
      <c r="J26" s="51" t="s">
        <v>60</v>
      </c>
      <c r="K26" s="51" t="s">
        <v>57</v>
      </c>
      <c r="L26" s="51" t="s">
        <v>54</v>
      </c>
      <c r="M26" s="51" t="s">
        <v>51</v>
      </c>
      <c r="N26" s="51" t="s">
        <v>48</v>
      </c>
      <c r="O26" s="51" t="s">
        <v>44</v>
      </c>
      <c r="P26" s="51" t="s">
        <v>41</v>
      </c>
      <c r="Q26" s="51" t="s">
        <v>38</v>
      </c>
      <c r="R26" s="51" t="s">
        <v>77</v>
      </c>
      <c r="S26" s="51" t="s">
        <v>76</v>
      </c>
      <c r="T26" s="50" t="s">
        <v>75</v>
      </c>
      <c r="U26" s="50" t="s">
        <v>74</v>
      </c>
      <c r="V26" s="50" t="s">
        <v>73</v>
      </c>
      <c r="W26" s="50" t="s">
        <v>72</v>
      </c>
      <c r="X26" s="50" t="s">
        <v>71</v>
      </c>
      <c r="Y26" s="50" t="s">
        <v>70</v>
      </c>
      <c r="Z26" s="50" t="s">
        <v>69</v>
      </c>
      <c r="AA26" s="50" t="s">
        <v>68</v>
      </c>
      <c r="AB26" s="84" t="s">
        <v>67</v>
      </c>
      <c r="AC26" s="49" t="s">
        <v>66</v>
      </c>
      <c r="AD26" s="49">
        <v>215</v>
      </c>
      <c r="AE26" s="48">
        <v>220</v>
      </c>
      <c r="AF26" s="47" t="s">
        <v>65</v>
      </c>
      <c r="AG26" s="46" t="s">
        <v>64</v>
      </c>
    </row>
    <row r="27" spans="1:33" s="4" customFormat="1" ht="14.25">
      <c r="A27" s="4" t="s">
        <v>2</v>
      </c>
      <c r="C27" s="45" t="s">
        <v>61</v>
      </c>
      <c r="D27" s="39" t="s">
        <v>63</v>
      </c>
      <c r="E27" s="4" t="s">
        <v>631</v>
      </c>
      <c r="F27" s="25">
        <v>10</v>
      </c>
      <c r="G27" s="24"/>
      <c r="H27" s="44" t="s">
        <v>61</v>
      </c>
      <c r="I27" s="29">
        <f>'C0709'!I34+'C0709'!I35+'C0709'!I36+'C0709'!I38+'C0709'!I40</f>
        <v>10126</v>
      </c>
      <c r="J27" s="15"/>
      <c r="K27" s="29">
        <f>'C0709'!K34+'C0709'!K35+'C0709'!K36+'C0709'!K38+'C0709'!K40</f>
        <v>-16</v>
      </c>
      <c r="L27" s="29">
        <f>'C0709'!L34+'C0709'!L35+'C0709'!L36+'C0709'!L38+'C0709'!L40</f>
        <v>10110</v>
      </c>
      <c r="M27" s="29">
        <f>'C0709'!M34+'C0709'!M35+'C0709'!M36+'C0709'!M38+'C0709'!M40</f>
        <v>0</v>
      </c>
      <c r="N27" s="29">
        <f>'C0709'!N34+'C0709'!N35+'C0709'!N36+'C0709'!N38+'C0709'!N40</f>
        <v>0</v>
      </c>
      <c r="O27" s="29">
        <f>'C0709'!O34+'C0709'!O35+'C0709'!O36+'C0709'!O38+'C0709'!O40</f>
        <v>-900</v>
      </c>
      <c r="P27" s="29">
        <f>'C0709'!P34+'C0709'!P35+'C0709'!P36+'C0709'!P38+'C0709'!P40</f>
        <v>0</v>
      </c>
      <c r="Q27" s="29">
        <f>'C0709'!Q34+'C0709'!Q35+'C0709'!Q36+'C0709'!Q38+'C0709'!Q40</f>
        <v>-900</v>
      </c>
      <c r="R27" s="29">
        <f>'C0709'!R34+'C0709'!R35+'C0709'!R36+'C0709'!R38+'C0709'!R40</f>
        <v>0</v>
      </c>
      <c r="S27" s="29">
        <f>'C0709'!S34+'C0709'!S35+'C0709'!S36+'C0709'!S38+'C0709'!S40</f>
        <v>9210</v>
      </c>
      <c r="T27" s="29">
        <f>'C0709'!T34+'C0709'!T35+'C0709'!T36+'C0709'!T38+'C0709'!T40</f>
        <v>0</v>
      </c>
      <c r="U27" s="29">
        <f>'C0709'!U34+'C0709'!U35+'C0709'!U36+'C0709'!U38+'C0709'!U40</f>
        <v>0</v>
      </c>
      <c r="V27" s="29">
        <f>'C0709'!V34+'C0709'!V35+'C0709'!V36+'C0709'!V38+'C0709'!V40</f>
        <v>0</v>
      </c>
      <c r="W27" s="29">
        <f>'C0709'!W34+'C0709'!W35+'C0709'!W36+'C0709'!W38+'C0709'!W40</f>
        <v>9210</v>
      </c>
      <c r="X27" s="29">
        <f>'C0709'!X35</f>
        <v>0</v>
      </c>
      <c r="Y27" s="29">
        <f>'C0709'!Y35</f>
        <v>294</v>
      </c>
      <c r="Z27" s="29">
        <f>'C0709'!Z35</f>
        <v>747</v>
      </c>
      <c r="AA27" s="29">
        <f>'C0709'!AA35</f>
        <v>0</v>
      </c>
      <c r="AB27" s="17">
        <f>'C0709'!AB34+'C0709'!AB35+'C0709'!AB36+'C0709'!AB38+'C0709'!AB40</f>
        <v>8601.3</v>
      </c>
      <c r="AC27" s="29">
        <f>'C0709'!AC34+'C0709'!AC35+'C0709'!AC36+'C0709'!AC38+'C0709'!AC40</f>
        <v>0</v>
      </c>
      <c r="AD27" s="29">
        <f>'C0709'!AD34+'C0709'!AD35+'C0709'!AD36+'C0709'!AD38+'C0709'!AD40</f>
        <v>6451</v>
      </c>
      <c r="AE27" s="29">
        <f>'C0709'!AE34+'C0709'!AE35+'C0709'!AE36+'C0709'!AE38+'C0709'!AE40</f>
        <v>6451</v>
      </c>
      <c r="AF27" s="16">
        <v>0</v>
      </c>
      <c r="AG27" s="28">
        <v>0</v>
      </c>
    </row>
    <row r="28" spans="1:33" s="4" customFormat="1" ht="14.25">
      <c r="A28" s="4" t="s">
        <v>2</v>
      </c>
      <c r="C28" s="43" t="s">
        <v>58</v>
      </c>
      <c r="D28" s="39" t="s">
        <v>60</v>
      </c>
      <c r="E28" s="4" t="s">
        <v>630</v>
      </c>
      <c r="F28" s="25">
        <v>20</v>
      </c>
      <c r="G28" s="24"/>
      <c r="H28" s="42" t="s">
        <v>58</v>
      </c>
      <c r="I28" s="16">
        <v>0</v>
      </c>
      <c r="J28" s="15"/>
      <c r="K28" s="16">
        <v>0</v>
      </c>
      <c r="L28" s="29">
        <f>'C0709'!I28+'C0709'!K28</f>
        <v>0</v>
      </c>
      <c r="M28" s="16">
        <v>0</v>
      </c>
      <c r="N28" s="16">
        <v>0</v>
      </c>
      <c r="O28" s="16">
        <v>0</v>
      </c>
      <c r="P28" s="16">
        <v>0</v>
      </c>
      <c r="Q28" s="29">
        <f>'C0709'!M28+'C0709'!N28+'C0709'!O28+'C0709'!P28</f>
        <v>0</v>
      </c>
      <c r="R28" s="16">
        <v>0</v>
      </c>
      <c r="S28" s="29">
        <f>'C0709'!L28+'C0709'!Q28+'C0709'!R28</f>
        <v>0</v>
      </c>
      <c r="T28" s="16">
        <v>0</v>
      </c>
      <c r="U28" s="16">
        <v>0</v>
      </c>
      <c r="V28" s="16">
        <v>0</v>
      </c>
      <c r="W28" s="29">
        <f>'C0709'!S28+'C0709'!T28+'C0709'!U28</f>
        <v>0</v>
      </c>
      <c r="X28" s="16">
        <v>0</v>
      </c>
      <c r="Y28" s="16">
        <v>0</v>
      </c>
      <c r="Z28" s="16">
        <v>0</v>
      </c>
      <c r="AA28" s="16">
        <v>0</v>
      </c>
      <c r="AB28" s="17">
        <f>'C0709'!W28-'C0709'!X28-(0.8*'C0709'!Y28)-(0.5*'C0709'!Z28)</f>
        <v>0</v>
      </c>
      <c r="AC28" s="16">
        <v>0</v>
      </c>
      <c r="AD28" s="16">
        <v>0</v>
      </c>
      <c r="AE28" s="16">
        <v>0</v>
      </c>
      <c r="AF28" s="15"/>
      <c r="AG28" s="14"/>
    </row>
    <row r="29" spans="1:33" s="4" customFormat="1" ht="28.5">
      <c r="A29" s="4" t="s">
        <v>2</v>
      </c>
      <c r="C29" s="20" t="s">
        <v>55</v>
      </c>
      <c r="D29" s="39" t="s">
        <v>57</v>
      </c>
      <c r="E29" s="4" t="s">
        <v>629</v>
      </c>
      <c r="F29" s="25">
        <v>30</v>
      </c>
      <c r="G29" s="24"/>
      <c r="H29" s="18" t="s">
        <v>55</v>
      </c>
      <c r="I29" s="16">
        <v>0</v>
      </c>
      <c r="J29" s="15"/>
      <c r="K29" s="16">
        <v>0</v>
      </c>
      <c r="L29" s="29">
        <f>'C0709'!I29+'C0709'!K29</f>
        <v>0</v>
      </c>
      <c r="M29" s="16">
        <v>0</v>
      </c>
      <c r="N29" s="16">
        <v>0</v>
      </c>
      <c r="O29" s="16">
        <v>0</v>
      </c>
      <c r="P29" s="16">
        <v>0</v>
      </c>
      <c r="Q29" s="29">
        <f>'C0709'!M29+'C0709'!N29+'C0709'!O29+'C0709'!P29</f>
        <v>0</v>
      </c>
      <c r="R29" s="16">
        <v>0</v>
      </c>
      <c r="S29" s="29">
        <f>'C0709'!L29+'C0709'!Q29+'C0709'!R29</f>
        <v>0</v>
      </c>
      <c r="T29" s="16">
        <v>0</v>
      </c>
      <c r="U29" s="16">
        <v>0</v>
      </c>
      <c r="V29" s="16">
        <v>0</v>
      </c>
      <c r="W29" s="29">
        <f>'C0709'!S29+'C0709'!T29+'C0709'!U29</f>
        <v>0</v>
      </c>
      <c r="X29" s="16">
        <v>0</v>
      </c>
      <c r="Y29" s="16">
        <v>0</v>
      </c>
      <c r="Z29" s="16">
        <v>0</v>
      </c>
      <c r="AA29" s="16">
        <v>0</v>
      </c>
      <c r="AB29" s="17">
        <f>'C0709'!W29-'C0709'!X29-(0.8*'C0709'!Y29)-(0.5*'C0709'!Z29)</f>
        <v>0</v>
      </c>
      <c r="AC29" s="16">
        <v>0</v>
      </c>
      <c r="AD29" s="16">
        <v>0</v>
      </c>
      <c r="AE29" s="16">
        <v>0</v>
      </c>
      <c r="AF29" s="15"/>
      <c r="AG29" s="14"/>
    </row>
    <row r="30" spans="1:33" s="4" customFormat="1" ht="28.5">
      <c r="A30" s="4" t="s">
        <v>2</v>
      </c>
      <c r="C30" s="43" t="s">
        <v>52</v>
      </c>
      <c r="D30" s="19" t="s">
        <v>54</v>
      </c>
      <c r="E30" s="4" t="s">
        <v>628</v>
      </c>
      <c r="F30" s="11">
        <v>40</v>
      </c>
      <c r="G30" s="10"/>
      <c r="H30" s="42" t="s">
        <v>52</v>
      </c>
      <c r="I30" s="16">
        <v>0</v>
      </c>
      <c r="J30" s="15"/>
      <c r="K30" s="16">
        <v>0</v>
      </c>
      <c r="L30" s="29">
        <f>'C0709'!I30+'C0709'!K30</f>
        <v>0</v>
      </c>
      <c r="M30" s="16">
        <v>0</v>
      </c>
      <c r="N30" s="16">
        <v>0</v>
      </c>
      <c r="O30" s="16">
        <v>0</v>
      </c>
      <c r="P30" s="16">
        <v>0</v>
      </c>
      <c r="Q30" s="29">
        <f>'C0709'!M30+'C0709'!N30+'C0709'!O30+'C0709'!P30</f>
        <v>0</v>
      </c>
      <c r="R30" s="16">
        <v>0</v>
      </c>
      <c r="S30" s="29">
        <f>'C0709'!L30+'C0709'!Q30+'C0709'!R30</f>
        <v>0</v>
      </c>
      <c r="T30" s="16">
        <v>0</v>
      </c>
      <c r="U30" s="16">
        <v>0</v>
      </c>
      <c r="V30" s="16">
        <v>0</v>
      </c>
      <c r="W30" s="29">
        <f>'C0709'!S30+'C0709'!T30+'C0709'!U30</f>
        <v>0</v>
      </c>
      <c r="X30" s="16">
        <v>0</v>
      </c>
      <c r="Y30" s="16">
        <v>0</v>
      </c>
      <c r="Z30" s="16">
        <v>0</v>
      </c>
      <c r="AA30" s="16">
        <v>0</v>
      </c>
      <c r="AB30" s="17">
        <f>'C0709'!W30-'C0709'!X30-(0.8*'C0709'!Y30)-(0.5*'C0709'!Z30)</f>
        <v>0</v>
      </c>
      <c r="AC30" s="16">
        <v>0</v>
      </c>
      <c r="AD30" s="16">
        <v>0</v>
      </c>
      <c r="AE30" s="16">
        <v>0</v>
      </c>
      <c r="AF30" s="15"/>
      <c r="AG30" s="14"/>
    </row>
    <row r="31" spans="1:33" s="4" customFormat="1" ht="28.5">
      <c r="A31" s="4" t="s">
        <v>2</v>
      </c>
      <c r="C31" s="43" t="s">
        <v>49</v>
      </c>
      <c r="D31" s="19" t="s">
        <v>51</v>
      </c>
      <c r="E31" s="4" t="s">
        <v>627</v>
      </c>
      <c r="F31" s="11">
        <v>50</v>
      </c>
      <c r="G31" s="10"/>
      <c r="H31" s="42" t="s">
        <v>49</v>
      </c>
      <c r="I31" s="16">
        <v>0</v>
      </c>
      <c r="J31" s="15"/>
      <c r="K31" s="16">
        <v>0</v>
      </c>
      <c r="L31" s="29">
        <f>'C0709'!I31+'C0709'!K31</f>
        <v>0</v>
      </c>
      <c r="M31" s="16">
        <v>0</v>
      </c>
      <c r="N31" s="16">
        <v>0</v>
      </c>
      <c r="O31" s="16">
        <v>0</v>
      </c>
      <c r="P31" s="16">
        <v>0</v>
      </c>
      <c r="Q31" s="29">
        <f>'C0709'!M31+'C0709'!N31+'C0709'!O31+'C0709'!P31</f>
        <v>0</v>
      </c>
      <c r="R31" s="16">
        <v>0</v>
      </c>
      <c r="S31" s="29">
        <f>'C0709'!L31+'C0709'!Q31+'C0709'!R31</f>
        <v>0</v>
      </c>
      <c r="T31" s="16">
        <v>0</v>
      </c>
      <c r="U31" s="16">
        <v>0</v>
      </c>
      <c r="V31" s="16">
        <v>0</v>
      </c>
      <c r="W31" s="29">
        <f>'C0709'!S31+'C0709'!T31+'C0709'!U31</f>
        <v>0</v>
      </c>
      <c r="X31" s="16">
        <v>0</v>
      </c>
      <c r="Y31" s="16">
        <v>0</v>
      </c>
      <c r="Z31" s="16">
        <v>0</v>
      </c>
      <c r="AA31" s="16">
        <v>0</v>
      </c>
      <c r="AB31" s="17">
        <f>'C0709'!W31-'C0709'!X31-(0.8*'C0709'!Y31)-(0.5*'C0709'!Z31)</f>
        <v>0</v>
      </c>
      <c r="AC31" s="16">
        <v>0</v>
      </c>
      <c r="AD31" s="16">
        <v>0</v>
      </c>
      <c r="AE31" s="16">
        <v>0</v>
      </c>
      <c r="AF31" s="15"/>
      <c r="AG31" s="14"/>
    </row>
    <row r="32" spans="1:33" s="4" customFormat="1" ht="28.5">
      <c r="A32" s="4" t="s">
        <v>2</v>
      </c>
      <c r="C32" s="43" t="s">
        <v>46</v>
      </c>
      <c r="D32" s="19" t="s">
        <v>48</v>
      </c>
      <c r="E32" s="4" t="s">
        <v>626</v>
      </c>
      <c r="F32" s="11">
        <v>60</v>
      </c>
      <c r="G32" s="10"/>
      <c r="H32" s="42" t="s">
        <v>46</v>
      </c>
      <c r="I32" s="16">
        <v>0</v>
      </c>
      <c r="J32" s="15"/>
      <c r="K32" s="16">
        <v>0</v>
      </c>
      <c r="L32" s="29">
        <f>'C0709'!I32+'C0709'!K32</f>
        <v>0</v>
      </c>
      <c r="M32" s="16">
        <v>0</v>
      </c>
      <c r="N32" s="16">
        <v>0</v>
      </c>
      <c r="O32" s="16">
        <v>0</v>
      </c>
      <c r="P32" s="16">
        <v>0</v>
      </c>
      <c r="Q32" s="29">
        <f>'C0709'!M32+'C0709'!N32+'C0709'!O32+'C0709'!P32</f>
        <v>0</v>
      </c>
      <c r="R32" s="16">
        <v>0</v>
      </c>
      <c r="S32" s="29">
        <f>'C0709'!L32+'C0709'!Q32+'C0709'!R32</f>
        <v>0</v>
      </c>
      <c r="T32" s="16">
        <v>0</v>
      </c>
      <c r="U32" s="16">
        <v>0</v>
      </c>
      <c r="V32" s="16">
        <v>0</v>
      </c>
      <c r="W32" s="29">
        <f>'C0709'!S32+'C0709'!T32+'C0709'!U32</f>
        <v>0</v>
      </c>
      <c r="X32" s="16">
        <v>0</v>
      </c>
      <c r="Y32" s="16">
        <v>0</v>
      </c>
      <c r="Z32" s="16">
        <v>0</v>
      </c>
      <c r="AA32" s="16">
        <v>0</v>
      </c>
      <c r="AB32" s="17">
        <f>'C0709'!W32-'C0709'!X32-(0.8*'C0709'!Y32)-(0.5*'C0709'!Z32)</f>
        <v>0</v>
      </c>
      <c r="AC32" s="16">
        <v>0</v>
      </c>
      <c r="AD32" s="16">
        <v>0</v>
      </c>
      <c r="AE32" s="16">
        <v>0</v>
      </c>
      <c r="AF32" s="15"/>
      <c r="AG32" s="14"/>
    </row>
    <row r="33" spans="1:33" s="4" customFormat="1" ht="14.25">
      <c r="A33" s="4" t="s">
        <v>10</v>
      </c>
      <c r="C33" s="27"/>
      <c r="D33" s="129" t="s">
        <v>45</v>
      </c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2"/>
    </row>
    <row r="34" spans="1:33" s="4" customFormat="1" ht="14.25">
      <c r="A34" s="4" t="s">
        <v>2</v>
      </c>
      <c r="C34" s="41" t="s">
        <v>42</v>
      </c>
      <c r="D34" s="19" t="s">
        <v>44</v>
      </c>
      <c r="E34" s="4" t="s">
        <v>625</v>
      </c>
      <c r="F34" s="11">
        <v>70</v>
      </c>
      <c r="G34" s="10"/>
      <c r="H34" s="40" t="s">
        <v>42</v>
      </c>
      <c r="I34" s="34">
        <v>9085</v>
      </c>
      <c r="J34" s="16">
        <v>0</v>
      </c>
      <c r="K34" s="16">
        <v>-16</v>
      </c>
      <c r="L34" s="29">
        <f>'C0709'!I34+'C0709'!K34</f>
        <v>9069</v>
      </c>
      <c r="M34" s="16">
        <v>0</v>
      </c>
      <c r="N34" s="16">
        <v>0</v>
      </c>
      <c r="O34" s="16">
        <v>-900</v>
      </c>
      <c r="P34" s="16">
        <v>0</v>
      </c>
      <c r="Q34" s="29">
        <f>'C0709'!M34+'C0709'!N34+'C0709'!O34+'C0709'!P34</f>
        <v>-900</v>
      </c>
      <c r="R34" s="16">
        <v>0</v>
      </c>
      <c r="S34" s="29">
        <f>'C0709'!L34+'C0709'!Q34+'C0709'!R34</f>
        <v>8169</v>
      </c>
      <c r="T34" s="16">
        <v>0</v>
      </c>
      <c r="U34" s="16">
        <v>0</v>
      </c>
      <c r="V34" s="16">
        <v>0</v>
      </c>
      <c r="W34" s="29">
        <f>'C0709'!S34+'C0709'!T34+'C0709'!U34</f>
        <v>8169</v>
      </c>
      <c r="X34" s="15"/>
      <c r="Y34" s="15"/>
      <c r="Z34" s="15"/>
      <c r="AA34" s="15"/>
      <c r="AB34" s="34">
        <v>8169</v>
      </c>
      <c r="AC34" s="16">
        <v>0</v>
      </c>
      <c r="AD34" s="34">
        <v>6127</v>
      </c>
      <c r="AE34" s="34">
        <v>6127</v>
      </c>
      <c r="AF34" s="15"/>
      <c r="AG34" s="14"/>
    </row>
    <row r="35" spans="1:33" s="4" customFormat="1" ht="14.25">
      <c r="A35" s="4" t="s">
        <v>2</v>
      </c>
      <c r="C35" s="41" t="s">
        <v>39</v>
      </c>
      <c r="D35" s="19" t="s">
        <v>41</v>
      </c>
      <c r="E35" s="4" t="s">
        <v>624</v>
      </c>
      <c r="F35" s="11">
        <v>80</v>
      </c>
      <c r="G35" s="10"/>
      <c r="H35" s="40" t="s">
        <v>39</v>
      </c>
      <c r="I35" s="34">
        <v>1041</v>
      </c>
      <c r="J35" s="16">
        <v>0</v>
      </c>
      <c r="K35" s="16">
        <v>0</v>
      </c>
      <c r="L35" s="29">
        <f>'C0709'!I35+'C0709'!K35</f>
        <v>1041</v>
      </c>
      <c r="M35" s="16">
        <v>0</v>
      </c>
      <c r="N35" s="16">
        <v>0</v>
      </c>
      <c r="O35" s="16">
        <v>0</v>
      </c>
      <c r="P35" s="16">
        <v>0</v>
      </c>
      <c r="Q35" s="29">
        <f>'C0709'!M35+'C0709'!N35+'C0709'!O35+'C0709'!P35</f>
        <v>0</v>
      </c>
      <c r="R35" s="16">
        <v>0</v>
      </c>
      <c r="S35" s="29">
        <f>'C0709'!L35+'C0709'!Q35+'C0709'!R35</f>
        <v>1041</v>
      </c>
      <c r="T35" s="16">
        <v>0</v>
      </c>
      <c r="U35" s="16">
        <v>0</v>
      </c>
      <c r="V35" s="16">
        <v>0</v>
      </c>
      <c r="W35" s="29">
        <f>'C0709'!S35+'C0709'!T35+'C0709'!U35</f>
        <v>1041</v>
      </c>
      <c r="X35" s="16">
        <v>0</v>
      </c>
      <c r="Y35" s="16">
        <v>294</v>
      </c>
      <c r="Z35" s="16">
        <v>747</v>
      </c>
      <c r="AA35" s="16">
        <v>0</v>
      </c>
      <c r="AB35" s="17">
        <f>'C0709'!W35-'C0709'!X35-(0.8*'C0709'!Y35)-(0.5*'C0709'!Z35)</f>
        <v>432.29999999999995</v>
      </c>
      <c r="AC35" s="16">
        <v>0</v>
      </c>
      <c r="AD35" s="16">
        <v>324</v>
      </c>
      <c r="AE35" s="16">
        <v>324</v>
      </c>
      <c r="AF35" s="15"/>
      <c r="AG35" s="14"/>
    </row>
    <row r="36" spans="1:33" s="4" customFormat="1" ht="14.25">
      <c r="A36" s="4" t="s">
        <v>2</v>
      </c>
      <c r="C36" s="36" t="s">
        <v>36</v>
      </c>
      <c r="D36" s="39" t="s">
        <v>38</v>
      </c>
      <c r="E36" s="4" t="s">
        <v>623</v>
      </c>
      <c r="F36" s="25">
        <v>90</v>
      </c>
      <c r="G36" s="24"/>
      <c r="H36" s="35" t="s">
        <v>36</v>
      </c>
      <c r="I36" s="16">
        <v>0</v>
      </c>
      <c r="J36" s="15"/>
      <c r="K36" s="16">
        <v>0</v>
      </c>
      <c r="L36" s="29">
        <f>'C0709'!I36+'C0709'!K36</f>
        <v>0</v>
      </c>
      <c r="M36" s="16">
        <v>0</v>
      </c>
      <c r="N36" s="16">
        <v>0</v>
      </c>
      <c r="O36" s="16">
        <v>0</v>
      </c>
      <c r="P36" s="16">
        <v>0</v>
      </c>
      <c r="Q36" s="29">
        <f>'C0709'!M36+'C0709'!N36+'C0709'!O36+'C0709'!P36</f>
        <v>0</v>
      </c>
      <c r="R36" s="16">
        <v>0</v>
      </c>
      <c r="S36" s="29">
        <f>'C0709'!L36+'C0709'!Q36+'C0709'!R36</f>
        <v>0</v>
      </c>
      <c r="T36" s="16">
        <v>0</v>
      </c>
      <c r="U36" s="16">
        <v>0</v>
      </c>
      <c r="V36" s="16">
        <v>0</v>
      </c>
      <c r="W36" s="29">
        <f>'C0709'!S36+'C0709'!T36+'C0709'!U36</f>
        <v>0</v>
      </c>
      <c r="X36" s="15"/>
      <c r="Y36" s="15"/>
      <c r="Z36" s="15"/>
      <c r="AA36" s="15"/>
      <c r="AB36" s="34">
        <v>0</v>
      </c>
      <c r="AC36" s="16">
        <v>0</v>
      </c>
      <c r="AD36" s="16">
        <v>0</v>
      </c>
      <c r="AE36" s="16">
        <v>0</v>
      </c>
      <c r="AF36" s="15"/>
      <c r="AG36" s="14"/>
    </row>
    <row r="37" spans="1:33" s="4" customFormat="1" ht="28.5">
      <c r="A37" s="4" t="s">
        <v>2</v>
      </c>
      <c r="C37" s="38" t="s">
        <v>31</v>
      </c>
      <c r="D37" s="19">
        <v>100</v>
      </c>
      <c r="E37" s="4" t="s">
        <v>622</v>
      </c>
      <c r="F37" s="11">
        <v>100</v>
      </c>
      <c r="G37" s="10"/>
      <c r="H37" s="37" t="s">
        <v>31</v>
      </c>
      <c r="I37" s="16">
        <v>0</v>
      </c>
      <c r="J37" s="15"/>
      <c r="K37" s="1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4">
        <v>0</v>
      </c>
      <c r="AC37" s="15"/>
      <c r="AD37" s="15"/>
      <c r="AE37" s="15"/>
      <c r="AF37" s="15"/>
      <c r="AG37" s="14"/>
    </row>
    <row r="38" spans="1:33" s="4" customFormat="1" ht="14.25">
      <c r="A38" s="4" t="s">
        <v>2</v>
      </c>
      <c r="C38" s="36" t="s">
        <v>33</v>
      </c>
      <c r="D38" s="19">
        <v>110</v>
      </c>
      <c r="E38" s="4" t="s">
        <v>621</v>
      </c>
      <c r="F38" s="11">
        <v>110</v>
      </c>
      <c r="G38" s="10"/>
      <c r="H38" s="35" t="s">
        <v>33</v>
      </c>
      <c r="I38" s="16">
        <v>0</v>
      </c>
      <c r="J38" s="15"/>
      <c r="K38" s="16">
        <v>0</v>
      </c>
      <c r="L38" s="29">
        <f>'C0709'!I38+'C0709'!K38</f>
        <v>0</v>
      </c>
      <c r="M38" s="16">
        <v>0</v>
      </c>
      <c r="N38" s="16">
        <v>0</v>
      </c>
      <c r="O38" s="16">
        <v>0</v>
      </c>
      <c r="P38" s="16">
        <v>0</v>
      </c>
      <c r="Q38" s="29">
        <f>'C0709'!M38+'C0709'!N38+'C0709'!O38+'C0709'!P38</f>
        <v>0</v>
      </c>
      <c r="R38" s="16">
        <v>0</v>
      </c>
      <c r="S38" s="29">
        <f>'C0709'!L38+'C0709'!Q38+'C0709'!R38</f>
        <v>0</v>
      </c>
      <c r="T38" s="16">
        <v>0</v>
      </c>
      <c r="U38" s="16">
        <v>0</v>
      </c>
      <c r="V38" s="16">
        <v>0</v>
      </c>
      <c r="W38" s="29">
        <f>'C0709'!S38+'C0709'!T38+'C0709'!U38</f>
        <v>0</v>
      </c>
      <c r="X38" s="15"/>
      <c r="Y38" s="15"/>
      <c r="Z38" s="15"/>
      <c r="AA38" s="15"/>
      <c r="AB38" s="34">
        <v>0</v>
      </c>
      <c r="AC38" s="16">
        <v>0</v>
      </c>
      <c r="AD38" s="16">
        <v>0</v>
      </c>
      <c r="AE38" s="16">
        <v>0</v>
      </c>
      <c r="AF38" s="15"/>
      <c r="AG38" s="14"/>
    </row>
    <row r="39" spans="1:33" s="4" customFormat="1" ht="28.5">
      <c r="A39" s="4" t="s">
        <v>2</v>
      </c>
      <c r="C39" s="38" t="s">
        <v>31</v>
      </c>
      <c r="D39" s="19">
        <v>120</v>
      </c>
      <c r="E39" s="4" t="s">
        <v>620</v>
      </c>
      <c r="F39" s="11">
        <v>120</v>
      </c>
      <c r="G39" s="10"/>
      <c r="H39" s="37" t="s">
        <v>31</v>
      </c>
      <c r="I39" s="16">
        <v>0</v>
      </c>
      <c r="J39" s="15"/>
      <c r="K39" s="1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34">
        <v>0</v>
      </c>
      <c r="AC39" s="15"/>
      <c r="AD39" s="15"/>
      <c r="AE39" s="15"/>
      <c r="AF39" s="15"/>
      <c r="AG39" s="14"/>
    </row>
    <row r="40" spans="1:33" s="4" customFormat="1" ht="14.25">
      <c r="A40" s="4" t="s">
        <v>2</v>
      </c>
      <c r="C40" s="36" t="s">
        <v>29</v>
      </c>
      <c r="D40" s="19">
        <v>130</v>
      </c>
      <c r="E40" s="4" t="s">
        <v>619</v>
      </c>
      <c r="F40" s="11">
        <v>130</v>
      </c>
      <c r="G40" s="10"/>
      <c r="H40" s="35" t="s">
        <v>29</v>
      </c>
      <c r="I40" s="16">
        <v>0</v>
      </c>
      <c r="J40" s="15"/>
      <c r="K40" s="16">
        <v>0</v>
      </c>
      <c r="L40" s="29">
        <f>'C0709'!I40+'C0709'!K40</f>
        <v>0</v>
      </c>
      <c r="M40" s="16">
        <v>0</v>
      </c>
      <c r="N40" s="16">
        <v>0</v>
      </c>
      <c r="O40" s="16">
        <v>0</v>
      </c>
      <c r="P40" s="16">
        <v>0</v>
      </c>
      <c r="Q40" s="29">
        <f>'C0709'!M40+'C0709'!N40+'C0709'!O40+'C0709'!P40</f>
        <v>0</v>
      </c>
      <c r="R40" s="16">
        <v>0</v>
      </c>
      <c r="S40" s="29">
        <f>'C0709'!L40+'C0709'!Q40+'C0709'!R40</f>
        <v>0</v>
      </c>
      <c r="T40" s="16">
        <v>0</v>
      </c>
      <c r="U40" s="16">
        <v>0</v>
      </c>
      <c r="V40" s="16">
        <v>0</v>
      </c>
      <c r="W40" s="29">
        <f>'C0709'!S40+'C0709'!T40+'C0709'!U40</f>
        <v>0</v>
      </c>
      <c r="X40" s="15"/>
      <c r="Y40" s="15"/>
      <c r="Z40" s="15"/>
      <c r="AA40" s="15"/>
      <c r="AB40" s="34">
        <v>0</v>
      </c>
      <c r="AC40" s="16">
        <v>0</v>
      </c>
      <c r="AD40" s="16">
        <v>0</v>
      </c>
      <c r="AE40" s="16"/>
      <c r="AF40" s="15"/>
      <c r="AG40" s="14"/>
    </row>
    <row r="41" spans="1:33" s="4" customFormat="1" ht="14.25">
      <c r="A41" s="4" t="s">
        <v>10</v>
      </c>
      <c r="C41" s="27"/>
      <c r="D41" s="129" t="s">
        <v>28</v>
      </c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s="4" customFormat="1" ht="14.25">
      <c r="A42" s="4" t="s">
        <v>2</v>
      </c>
      <c r="C42" s="33">
        <v>0</v>
      </c>
      <c r="D42" s="19">
        <v>140</v>
      </c>
      <c r="E42" s="4" t="s">
        <v>618</v>
      </c>
      <c r="F42" s="11">
        <v>140</v>
      </c>
      <c r="G42" s="10"/>
      <c r="H42" s="32">
        <v>0</v>
      </c>
      <c r="I42" s="16">
        <v>0</v>
      </c>
      <c r="J42" s="15"/>
      <c r="K42" s="16">
        <v>0</v>
      </c>
      <c r="L42" s="29">
        <f>'C0709'!I42+'C0709'!K42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f>'C0709'!W42-'C0709'!X42-(0.8*'C0709'!Y42)-(0.5*'C0709'!Z42)</f>
        <v>0</v>
      </c>
      <c r="AC42" s="16">
        <v>0</v>
      </c>
      <c r="AD42" s="16">
        <v>0</v>
      </c>
      <c r="AE42" s="16">
        <v>0</v>
      </c>
      <c r="AF42" s="16">
        <v>0</v>
      </c>
      <c r="AG42" s="28">
        <v>0</v>
      </c>
    </row>
    <row r="43" spans="1:33" s="4" customFormat="1" ht="14.25">
      <c r="A43" s="4" t="s">
        <v>2</v>
      </c>
      <c r="C43" s="33">
        <v>0.02</v>
      </c>
      <c r="D43" s="19">
        <v>150</v>
      </c>
      <c r="E43" s="4" t="s">
        <v>617</v>
      </c>
      <c r="F43" s="11">
        <v>150</v>
      </c>
      <c r="G43" s="10"/>
      <c r="H43" s="32">
        <v>0.02</v>
      </c>
      <c r="I43" s="16">
        <v>0</v>
      </c>
      <c r="J43" s="15"/>
      <c r="K43" s="16">
        <v>0</v>
      </c>
      <c r="L43" s="29">
        <f>'C0709'!I43+'C0709'!K43</f>
        <v>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f>'C0709'!W43-'C0709'!X43-(0.8*'C0709'!Y43)-(0.5*'C0709'!Z43)</f>
        <v>0</v>
      </c>
      <c r="AC43" s="16">
        <v>0</v>
      </c>
      <c r="AD43" s="16">
        <v>0</v>
      </c>
      <c r="AE43" s="16">
        <v>0</v>
      </c>
      <c r="AF43" s="16">
        <v>0</v>
      </c>
      <c r="AG43" s="28">
        <v>0</v>
      </c>
    </row>
    <row r="44" spans="1:33" s="4" customFormat="1" ht="14.25">
      <c r="A44" s="4" t="s">
        <v>2</v>
      </c>
      <c r="C44" s="33">
        <v>0.04</v>
      </c>
      <c r="D44" s="19">
        <v>160</v>
      </c>
      <c r="E44" s="4" t="s">
        <v>616</v>
      </c>
      <c r="F44" s="11">
        <v>160</v>
      </c>
      <c r="G44" s="10"/>
      <c r="H44" s="32">
        <v>0.04</v>
      </c>
      <c r="I44" s="16">
        <v>0</v>
      </c>
      <c r="J44" s="15"/>
      <c r="K44" s="16">
        <v>0</v>
      </c>
      <c r="L44" s="29">
        <f>'C0709'!I44+'C0709'!K44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f>'C0709'!W44-'C0709'!X44-(0.8*'C0709'!Y44)-(0.5*'C0709'!Z44)</f>
        <v>0</v>
      </c>
      <c r="AC44" s="16">
        <v>0</v>
      </c>
      <c r="AD44" s="16">
        <v>0</v>
      </c>
      <c r="AE44" s="16">
        <v>0</v>
      </c>
      <c r="AF44" s="16">
        <v>0</v>
      </c>
      <c r="AG44" s="28">
        <v>0</v>
      </c>
    </row>
    <row r="45" spans="1:33" s="4" customFormat="1" ht="14.25">
      <c r="A45" s="4" t="s">
        <v>2</v>
      </c>
      <c r="C45" s="33">
        <v>0.1</v>
      </c>
      <c r="D45" s="19">
        <v>170</v>
      </c>
      <c r="E45" s="4" t="s">
        <v>615</v>
      </c>
      <c r="F45" s="11">
        <v>170</v>
      </c>
      <c r="G45" s="10"/>
      <c r="H45" s="32">
        <v>0.1</v>
      </c>
      <c r="I45" s="16">
        <v>0</v>
      </c>
      <c r="J45" s="15"/>
      <c r="K45" s="16">
        <v>0</v>
      </c>
      <c r="L45" s="29">
        <f>'C0709'!I45+'C0709'!K45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f>'C0709'!W45-'C0709'!X45-(0.8*'C0709'!Y45)-(0.5*'C0709'!Z45)</f>
        <v>0</v>
      </c>
      <c r="AC45" s="16">
        <v>0</v>
      </c>
      <c r="AD45" s="16">
        <v>0</v>
      </c>
      <c r="AE45" s="16">
        <v>0</v>
      </c>
      <c r="AF45" s="16">
        <v>0</v>
      </c>
      <c r="AG45" s="28">
        <v>0</v>
      </c>
    </row>
    <row r="46" spans="1:33" s="4" customFormat="1" ht="14.25">
      <c r="A46" s="4" t="s">
        <v>2</v>
      </c>
      <c r="C46" s="33">
        <v>0.2</v>
      </c>
      <c r="D46" s="19">
        <v>180</v>
      </c>
      <c r="E46" s="4" t="s">
        <v>614</v>
      </c>
      <c r="F46" s="11">
        <v>180</v>
      </c>
      <c r="G46" s="10"/>
      <c r="H46" s="32">
        <v>0.2</v>
      </c>
      <c r="I46" s="16">
        <v>0</v>
      </c>
      <c r="J46" s="15"/>
      <c r="K46" s="16">
        <v>0</v>
      </c>
      <c r="L46" s="29">
        <f>'C0709'!I46+'C0709'!K46</f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f>'C0709'!W46-'C0709'!X46-(0.8*'C0709'!Y46)-(0.5*'C0709'!Z46)</f>
        <v>0</v>
      </c>
      <c r="AC46" s="16">
        <v>0</v>
      </c>
      <c r="AD46" s="16">
        <v>0</v>
      </c>
      <c r="AE46" s="16">
        <v>0</v>
      </c>
      <c r="AF46" s="16">
        <v>0</v>
      </c>
      <c r="AG46" s="28">
        <v>0</v>
      </c>
    </row>
    <row r="47" spans="1:33" s="4" customFormat="1" ht="14.25">
      <c r="A47" s="4" t="s">
        <v>2</v>
      </c>
      <c r="C47" s="33">
        <v>0.35</v>
      </c>
      <c r="D47" s="19">
        <v>190</v>
      </c>
      <c r="E47" s="4" t="s">
        <v>613</v>
      </c>
      <c r="F47" s="11">
        <v>190</v>
      </c>
      <c r="G47" s="10"/>
      <c r="H47" s="32">
        <v>0.35</v>
      </c>
      <c r="I47" s="16">
        <v>0</v>
      </c>
      <c r="J47" s="15"/>
      <c r="K47" s="16">
        <v>0</v>
      </c>
      <c r="L47" s="29">
        <f>'C0709'!I47+'C0709'!K47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f>'C0709'!W47-'C0709'!X47-(0.8*'C0709'!Y47)-(0.5*'C0709'!Z47)</f>
        <v>0</v>
      </c>
      <c r="AC47" s="16">
        <v>0</v>
      </c>
      <c r="AD47" s="16">
        <v>0</v>
      </c>
      <c r="AE47" s="16">
        <v>0</v>
      </c>
      <c r="AF47" s="16">
        <v>0</v>
      </c>
      <c r="AG47" s="28">
        <v>0</v>
      </c>
    </row>
    <row r="48" spans="1:33" s="4" customFormat="1" ht="14.25">
      <c r="A48" s="4" t="s">
        <v>2</v>
      </c>
      <c r="C48" s="33">
        <v>0.5</v>
      </c>
      <c r="D48" s="19">
        <v>200</v>
      </c>
      <c r="E48" s="4" t="s">
        <v>612</v>
      </c>
      <c r="F48" s="11">
        <v>200</v>
      </c>
      <c r="G48" s="10"/>
      <c r="H48" s="32">
        <v>0.5</v>
      </c>
      <c r="I48" s="16">
        <v>0</v>
      </c>
      <c r="J48" s="15"/>
      <c r="K48" s="16">
        <v>0</v>
      </c>
      <c r="L48" s="29">
        <f>'C0709'!I48+'C0709'!K48</f>
        <v>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f>'C0709'!W48-'C0709'!X48-(0.8*'C0709'!Y48)-(0.5*'C0709'!Z48)</f>
        <v>0</v>
      </c>
      <c r="AC48" s="16">
        <v>0</v>
      </c>
      <c r="AD48" s="16">
        <v>0</v>
      </c>
      <c r="AE48" s="16">
        <v>0</v>
      </c>
      <c r="AF48" s="16">
        <v>0</v>
      </c>
      <c r="AG48" s="28">
        <v>0</v>
      </c>
    </row>
    <row r="49" spans="1:33" s="4" customFormat="1" ht="14.25">
      <c r="A49" s="4" t="s">
        <v>2</v>
      </c>
      <c r="C49" s="33">
        <v>0.7</v>
      </c>
      <c r="D49" s="19">
        <v>210</v>
      </c>
      <c r="E49" s="4" t="s">
        <v>611</v>
      </c>
      <c r="F49" s="11">
        <v>210</v>
      </c>
      <c r="G49" s="10"/>
      <c r="H49" s="32">
        <v>0.7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f>'C0709'!W49-'C0709'!X49-(0.8*'C0709'!Y49)-(0.5*'C0709'!Z49)</f>
        <v>0</v>
      </c>
      <c r="AC49" s="16">
        <v>0</v>
      </c>
      <c r="AD49" s="16">
        <v>0</v>
      </c>
      <c r="AE49" s="16">
        <v>0</v>
      </c>
      <c r="AF49" s="16">
        <v>0</v>
      </c>
      <c r="AG49" s="28">
        <v>0</v>
      </c>
    </row>
    <row r="50" spans="1:33" s="4" customFormat="1" ht="14.25">
      <c r="A50" s="4" t="s">
        <v>2</v>
      </c>
      <c r="C50" s="33">
        <v>0.75</v>
      </c>
      <c r="D50" s="19">
        <v>220</v>
      </c>
      <c r="E50" s="4" t="s">
        <v>610</v>
      </c>
      <c r="F50" s="11">
        <v>220</v>
      </c>
      <c r="G50" s="10"/>
      <c r="H50" s="32">
        <v>0.75</v>
      </c>
      <c r="I50" s="34">
        <v>10126</v>
      </c>
      <c r="J50" s="15"/>
      <c r="K50" s="16">
        <v>-16</v>
      </c>
      <c r="L50" s="29">
        <f>'C0709'!I50+'C0709'!K50</f>
        <v>10110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34">
        <v>9210</v>
      </c>
      <c r="X50" s="16">
        <v>0</v>
      </c>
      <c r="Y50" s="16">
        <v>294</v>
      </c>
      <c r="Z50" s="16">
        <v>747</v>
      </c>
      <c r="AA50" s="16">
        <v>0</v>
      </c>
      <c r="AB50" s="17">
        <f>'C0709'!W50-'C0709'!X50-(0.8*'C0709'!Y50)-(0.5*'C0709'!Z50)</f>
        <v>8601.3</v>
      </c>
      <c r="AC50" s="16">
        <v>0</v>
      </c>
      <c r="AD50" s="34">
        <v>6451</v>
      </c>
      <c r="AE50" s="34">
        <v>6451</v>
      </c>
      <c r="AF50" s="16">
        <v>0</v>
      </c>
      <c r="AG50" s="28">
        <v>0</v>
      </c>
    </row>
    <row r="51" spans="1:33" s="4" customFormat="1" ht="14.25">
      <c r="A51" s="4" t="s">
        <v>2</v>
      </c>
      <c r="C51" s="33">
        <v>1</v>
      </c>
      <c r="D51" s="19">
        <v>230</v>
      </c>
      <c r="E51" s="4" t="s">
        <v>609</v>
      </c>
      <c r="F51" s="11">
        <v>230</v>
      </c>
      <c r="G51" s="10"/>
      <c r="H51" s="32">
        <v>1</v>
      </c>
      <c r="I51" s="16">
        <v>0</v>
      </c>
      <c r="J51" s="15"/>
      <c r="K51" s="16">
        <v>0</v>
      </c>
      <c r="L51" s="29">
        <f>'C0709'!I51+'C0709'!K51</f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f>'C0709'!W51-'C0709'!X51-(0.8*'C0709'!Y51)-(0.5*'C0709'!Z51)</f>
        <v>0</v>
      </c>
      <c r="AC51" s="16">
        <v>0</v>
      </c>
      <c r="AD51" s="16">
        <v>0</v>
      </c>
      <c r="AE51" s="16">
        <v>0</v>
      </c>
      <c r="AF51" s="16">
        <v>0</v>
      </c>
      <c r="AG51" s="28">
        <v>0</v>
      </c>
    </row>
    <row r="52" spans="1:33" s="4" customFormat="1" ht="14.25">
      <c r="A52" s="4" t="s">
        <v>2</v>
      </c>
      <c r="C52" s="33">
        <v>1.5</v>
      </c>
      <c r="D52" s="19">
        <v>240</v>
      </c>
      <c r="E52" s="4" t="s">
        <v>608</v>
      </c>
      <c r="F52" s="11">
        <v>240</v>
      </c>
      <c r="G52" s="10"/>
      <c r="H52" s="32">
        <v>1.5</v>
      </c>
      <c r="I52" s="16">
        <v>0</v>
      </c>
      <c r="J52" s="15"/>
      <c r="K52" s="16">
        <v>0</v>
      </c>
      <c r="L52" s="29">
        <f>'C0709'!I52+'C0709'!K52</f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f>'C0709'!W52-'C0709'!X52-(0.8*'C0709'!Y52)-(0.5*'C0709'!Z52)</f>
        <v>0</v>
      </c>
      <c r="AC52" s="16">
        <v>0</v>
      </c>
      <c r="AD52" s="16">
        <v>0</v>
      </c>
      <c r="AE52" s="16">
        <v>0</v>
      </c>
      <c r="AF52" s="16">
        <v>0</v>
      </c>
      <c r="AG52" s="28">
        <v>0</v>
      </c>
    </row>
    <row r="53" spans="1:33" s="4" customFormat="1" ht="14.25">
      <c r="A53" s="4" t="s">
        <v>2</v>
      </c>
      <c r="C53" s="33">
        <v>2.5</v>
      </c>
      <c r="D53" s="19">
        <v>250</v>
      </c>
      <c r="E53" s="4" t="s">
        <v>607</v>
      </c>
      <c r="F53" s="11">
        <v>250</v>
      </c>
      <c r="G53" s="10"/>
      <c r="H53" s="32">
        <v>2.5</v>
      </c>
      <c r="I53" s="16">
        <v>0</v>
      </c>
      <c r="J53" s="15"/>
      <c r="K53" s="16">
        <v>0</v>
      </c>
      <c r="L53" s="29">
        <f>'C0709'!I53+'C0709'!K53</f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7">
        <f>'C0709'!W53-'C0709'!X53-(0.8*'C0709'!Y53)-(0.5*'C0709'!Z53)</f>
        <v>0</v>
      </c>
      <c r="AC53" s="16">
        <v>0</v>
      </c>
      <c r="AD53" s="16">
        <v>0</v>
      </c>
      <c r="AE53" s="16">
        <v>0</v>
      </c>
      <c r="AF53" s="16">
        <v>0</v>
      </c>
      <c r="AG53" s="28">
        <v>0</v>
      </c>
    </row>
    <row r="54" spans="1:33" s="4" customFormat="1" ht="14.25">
      <c r="A54" s="4" t="s">
        <v>2</v>
      </c>
      <c r="C54" s="33">
        <v>3.7</v>
      </c>
      <c r="D54" s="19">
        <v>260</v>
      </c>
      <c r="E54" s="4" t="s">
        <v>606</v>
      </c>
      <c r="F54" s="11">
        <v>260</v>
      </c>
      <c r="G54" s="10"/>
      <c r="H54" s="32">
        <v>3.7</v>
      </c>
      <c r="I54" s="16">
        <v>0</v>
      </c>
      <c r="J54" s="15"/>
      <c r="K54" s="16">
        <v>0</v>
      </c>
      <c r="L54" s="29">
        <f>'C0709'!I54+'C0709'!K54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7">
        <f>'C0709'!W54-'C0709'!X54-(0.8*'C0709'!Y54)-(0.5*'C0709'!Z54)</f>
        <v>0</v>
      </c>
      <c r="AC54" s="16">
        <v>0</v>
      </c>
      <c r="AD54" s="16">
        <v>0</v>
      </c>
      <c r="AE54" s="16">
        <v>0</v>
      </c>
      <c r="AF54" s="16">
        <v>0</v>
      </c>
      <c r="AG54" s="28">
        <v>0</v>
      </c>
    </row>
    <row r="55" spans="1:33" s="4" customFormat="1" ht="14.25">
      <c r="A55" s="4" t="s">
        <v>2</v>
      </c>
      <c r="C55" s="33" t="s">
        <v>13</v>
      </c>
      <c r="D55" s="19">
        <v>270</v>
      </c>
      <c r="E55" s="4" t="s">
        <v>605</v>
      </c>
      <c r="F55" s="11">
        <v>270</v>
      </c>
      <c r="G55" s="10"/>
      <c r="H55" s="32" t="s">
        <v>13</v>
      </c>
      <c r="I55" s="16">
        <v>0</v>
      </c>
      <c r="J55" s="15"/>
      <c r="K55" s="16">
        <v>0</v>
      </c>
      <c r="L55" s="29">
        <f>'C0709'!I55+'C0709'!K55</f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7">
        <f>'C0709'!W55-'C0709'!X55-(0.8*'C0709'!Y55)-(0.5*'C0709'!Z55)</f>
        <v>0</v>
      </c>
      <c r="AC55" s="16">
        <v>0</v>
      </c>
      <c r="AD55" s="16">
        <v>0</v>
      </c>
      <c r="AE55" s="16">
        <v>0</v>
      </c>
      <c r="AF55" s="16">
        <v>0</v>
      </c>
      <c r="AG55" s="28">
        <v>0</v>
      </c>
    </row>
    <row r="56" spans="1:33" s="4" customFormat="1" ht="14.25">
      <c r="A56" s="4" t="s">
        <v>2</v>
      </c>
      <c r="C56" s="31" t="s">
        <v>11</v>
      </c>
      <c r="D56" s="19">
        <v>280</v>
      </c>
      <c r="E56" s="4" t="s">
        <v>604</v>
      </c>
      <c r="F56" s="11">
        <v>280</v>
      </c>
      <c r="G56" s="10"/>
      <c r="H56" s="30" t="s">
        <v>11</v>
      </c>
      <c r="I56" s="16">
        <v>0</v>
      </c>
      <c r="J56" s="15"/>
      <c r="K56" s="16">
        <v>0</v>
      </c>
      <c r="L56" s="29">
        <f>'C0709'!I56+'C0709'!K56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>'C0709'!W56-'C0709'!X56-(0.8*'C0709'!Y56)-(0.5*'C0709'!Z56)</f>
        <v>0</v>
      </c>
      <c r="AC56" s="16">
        <v>0</v>
      </c>
      <c r="AD56" s="16">
        <v>0</v>
      </c>
      <c r="AE56" s="16">
        <v>0</v>
      </c>
      <c r="AF56" s="16">
        <v>0</v>
      </c>
      <c r="AG56" s="28">
        <v>0</v>
      </c>
    </row>
    <row r="57" spans="1:33" s="4" customFormat="1" ht="14.25">
      <c r="A57" s="4" t="s">
        <v>10</v>
      </c>
      <c r="C57" s="27"/>
      <c r="D57" s="129" t="s">
        <v>9</v>
      </c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</row>
    <row r="58" spans="1:33" s="4" customFormat="1" ht="28.5">
      <c r="A58" s="4" t="s">
        <v>2</v>
      </c>
      <c r="C58" s="20" t="s">
        <v>7</v>
      </c>
      <c r="D58" s="19">
        <v>290</v>
      </c>
      <c r="E58" s="4" t="s">
        <v>603</v>
      </c>
      <c r="F58" s="11">
        <v>290</v>
      </c>
      <c r="G58" s="10"/>
      <c r="H58" s="18" t="s">
        <v>7</v>
      </c>
      <c r="I58" s="16">
        <v>0</v>
      </c>
      <c r="J58" s="15"/>
      <c r="K58" s="16">
        <v>0</v>
      </c>
      <c r="L58" s="16"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7">
        <f>'C0709'!W58-'C0709'!X58-(0.8*'C0709'!Y58)-(0.5*'C0709'!Z58)</f>
        <v>0</v>
      </c>
      <c r="AC58" s="16">
        <v>0</v>
      </c>
      <c r="AD58" s="16">
        <v>0</v>
      </c>
      <c r="AE58" s="16">
        <v>0</v>
      </c>
      <c r="AF58" s="15"/>
      <c r="AG58" s="14"/>
    </row>
    <row r="59" spans="1:33" s="4" customFormat="1" ht="28.5">
      <c r="A59" s="4" t="s">
        <v>2</v>
      </c>
      <c r="C59" s="20" t="s">
        <v>5</v>
      </c>
      <c r="D59" s="19">
        <v>300</v>
      </c>
      <c r="E59" s="4" t="s">
        <v>602</v>
      </c>
      <c r="F59" s="11">
        <v>300</v>
      </c>
      <c r="G59" s="10"/>
      <c r="H59" s="18" t="s">
        <v>5</v>
      </c>
      <c r="I59" s="16">
        <v>187</v>
      </c>
      <c r="J59" s="15"/>
      <c r="K59" s="16">
        <v>-122</v>
      </c>
      <c r="L59" s="16">
        <v>65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>
        <v>65</v>
      </c>
      <c r="X59" s="16">
        <v>0</v>
      </c>
      <c r="Y59" s="16">
        <v>0</v>
      </c>
      <c r="Z59" s="16">
        <v>0</v>
      </c>
      <c r="AA59" s="16">
        <v>0</v>
      </c>
      <c r="AB59" s="17">
        <f>'C0709'!W59-'C0709'!X59-(0.8*'C0709'!Y59)-(0.5*'C0709'!Z59)</f>
        <v>65</v>
      </c>
      <c r="AC59" s="16">
        <v>0</v>
      </c>
      <c r="AD59" s="16">
        <v>65</v>
      </c>
      <c r="AE59" s="15"/>
      <c r="AF59" s="15"/>
      <c r="AG59" s="14"/>
    </row>
    <row r="60" spans="1:33" s="4" customFormat="1" ht="28.5">
      <c r="A60" s="4" t="s">
        <v>2</v>
      </c>
      <c r="C60" s="20" t="s">
        <v>3</v>
      </c>
      <c r="D60" s="19">
        <v>310</v>
      </c>
      <c r="E60" s="4" t="s">
        <v>601</v>
      </c>
      <c r="F60" s="11">
        <v>310</v>
      </c>
      <c r="G60" s="10"/>
      <c r="H60" s="18" t="s">
        <v>3</v>
      </c>
      <c r="I60" s="16">
        <v>0</v>
      </c>
      <c r="J60" s="15"/>
      <c r="K60" s="16">
        <v>0</v>
      </c>
      <c r="L60" s="16"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7">
        <f>'C0709'!W60-'C0709'!X60-(0.8*'C0709'!Y60)-(0.5*'C0709'!Z60)</f>
        <v>0</v>
      </c>
      <c r="AC60" s="16">
        <v>0</v>
      </c>
      <c r="AD60" s="16">
        <v>0</v>
      </c>
      <c r="AE60" s="16">
        <v>0</v>
      </c>
      <c r="AF60" s="15"/>
      <c r="AG60" s="14"/>
    </row>
    <row r="61" spans="1:33" s="4" customFormat="1" ht="29.25" thickBot="1">
      <c r="A61" s="4" t="s">
        <v>2</v>
      </c>
      <c r="C61" s="13" t="s">
        <v>0</v>
      </c>
      <c r="D61" s="12">
        <v>320</v>
      </c>
      <c r="E61" s="4" t="s">
        <v>600</v>
      </c>
      <c r="F61" s="11">
        <v>320</v>
      </c>
      <c r="G61" s="10"/>
      <c r="H61" s="9" t="s">
        <v>0</v>
      </c>
      <c r="I61" s="7">
        <v>56</v>
      </c>
      <c r="J61" s="6"/>
      <c r="K61" s="7">
        <v>0</v>
      </c>
      <c r="L61" s="7">
        <v>56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7">
        <v>56</v>
      </c>
      <c r="X61" s="7">
        <v>0</v>
      </c>
      <c r="Y61" s="7">
        <v>0</v>
      </c>
      <c r="Z61" s="7">
        <v>0</v>
      </c>
      <c r="AA61" s="7">
        <v>0</v>
      </c>
      <c r="AB61" s="8">
        <f>'C0709'!W61-'C0709'!X61-(0.8*'C0709'!Y61)-(0.5*'C0709'!Z61)</f>
        <v>56</v>
      </c>
      <c r="AC61" s="7">
        <v>0</v>
      </c>
      <c r="AD61" s="7">
        <v>84</v>
      </c>
      <c r="AE61" s="6"/>
      <c r="AF61" s="6"/>
      <c r="AG61" s="5"/>
    </row>
  </sheetData>
  <sheetProtection sheet="1" objects="1" scenarios="1"/>
  <mergeCells count="37">
    <mergeCell ref="D33:AG33"/>
    <mergeCell ref="D41:AG41"/>
    <mergeCell ref="D57:AG57"/>
    <mergeCell ref="M24:M25"/>
    <mergeCell ref="N24:N25"/>
    <mergeCell ref="O24:O25"/>
    <mergeCell ref="P24:P25"/>
    <mergeCell ref="Q24:Q25"/>
    <mergeCell ref="R24:R25"/>
    <mergeCell ref="Y23:Y25"/>
    <mergeCell ref="AA23:AA25"/>
    <mergeCell ref="AC23:AC25"/>
    <mergeCell ref="AF23:AF25"/>
    <mergeCell ref="AG23:AG25"/>
    <mergeCell ref="AB22:AB25"/>
    <mergeCell ref="AD22:AD25"/>
    <mergeCell ref="AE22:AE25"/>
    <mergeCell ref="X22:AA22"/>
    <mergeCell ref="X23:X25"/>
    <mergeCell ref="T23:T25"/>
    <mergeCell ref="U23:V23"/>
    <mergeCell ref="V24:V25"/>
    <mergeCell ref="Z23:Z25"/>
    <mergeCell ref="J23:J25"/>
    <mergeCell ref="M23:N23"/>
    <mergeCell ref="O23:P23"/>
    <mergeCell ref="Q23:R23"/>
    <mergeCell ref="D9:H9"/>
    <mergeCell ref="D18:AG18"/>
    <mergeCell ref="J20:O20"/>
    <mergeCell ref="I22:J22"/>
    <mergeCell ref="K22:K25"/>
    <mergeCell ref="L22:L25"/>
    <mergeCell ref="M22:R22"/>
    <mergeCell ref="S22:S25"/>
    <mergeCell ref="T22:V22"/>
    <mergeCell ref="W22:W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pohranc</cp:lastModifiedBy>
  <cp:lastPrinted>2014-04-02T11:36:41Z</cp:lastPrinted>
  <dcterms:created xsi:type="dcterms:W3CDTF">2014-03-05T13:34:32Z</dcterms:created>
  <dcterms:modified xsi:type="dcterms:W3CDTF">2015-03-09T14:56:20Z</dcterms:modified>
  <cp:category/>
  <cp:version/>
  <cp:contentType/>
  <cp:contentStatus/>
</cp:coreProperties>
</file>